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7'!$A$1:$J$379</definedName>
    <definedName name="_xlnm.Print_Area" localSheetId="1">'приложение 8'!$A$1:$J$379</definedName>
  </definedNames>
  <calcPr fullCalcOnLoad="1"/>
</workbook>
</file>

<file path=xl/sharedStrings.xml><?xml version="1.0" encoding="utf-8"?>
<sst xmlns="http://schemas.openxmlformats.org/spreadsheetml/2006/main" count="1000" uniqueCount="98">
  <si>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</si>
  <si>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</si>
  <si>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</si>
  <si>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2.6. Основное мероприятие "Строительство объектов образования"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</si>
  <si>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</si>
  <si>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</si>
  <si>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</si>
  <si>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</si>
  <si>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</si>
  <si>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</si>
  <si>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</si>
  <si>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</si>
  <si>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</si>
  <si>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</si>
  <si>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</si>
  <si>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</si>
  <si>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</si>
  <si>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</si>
  <si>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</si>
  <si>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</si>
  <si>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</si>
  <si>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</si>
  <si>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</si>
  <si>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</si>
  <si>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</si>
  <si>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</si>
  <si>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</si>
  <si>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</si>
  <si>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</si>
  <si>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</si>
  <si>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</si>
  <si>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</si>
  <si>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</si>
  <si>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</si>
  <si>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</si>
  <si>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</si>
  <si>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</si>
  <si>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</si>
  <si>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</si>
  <si>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</si>
  <si>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</si>
  <si>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</si>
  <si>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</si>
  <si>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</si>
  <si>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</si>
  <si>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</si>
  <si>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</si>
  <si>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</si>
  <si>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</si>
  <si>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</si>
  <si>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</si>
  <si>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</si>
  <si>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</si>
  <si>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</si>
  <si>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</si>
  <si>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</si>
  <si>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</si>
  <si>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</si>
  <si>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</si>
  <si>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</si>
  <si>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</si>
  <si>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</si>
  <si>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</si>
  <si>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</si>
  <si>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</si>
  <si>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</si>
  <si>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</si>
  <si>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</si>
  <si>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Комитет по  образованию администрации Тулунского муниципального района</t>
  </si>
  <si>
    <t xml:space="preserve">2.6.1Строительство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</si>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</sst>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2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2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0"/>
  <sheetViews>
    <sheetView view="pageBreakPreview" zoomScaleSheetLayoutView="100" zoomScalePageLayoutView="0" workbookViewId="0" topLeftCell="B1">
      <selection activeCell="A7" sqref="A7:J7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17.140625" style="0" customWidth="1"/>
  </cols>
  <sheetData>
    <row r="1" spans="2:10" ht="15">
      <c r="B1" s="23" t="s">
        <v>94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23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15">
      <c r="B3" s="23" t="s">
        <v>5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6</v>
      </c>
      <c r="C4" s="23"/>
      <c r="D4" s="23"/>
      <c r="E4" s="23"/>
      <c r="F4" s="23"/>
      <c r="G4" s="23"/>
      <c r="H4" s="23"/>
      <c r="I4" s="23"/>
      <c r="J4" s="23"/>
    </row>
    <row r="5" spans="1:10" ht="15">
      <c r="A5" s="69" t="s">
        <v>8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">
      <c r="A6" s="69" t="s">
        <v>0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15">
      <c r="A7" s="70" t="s">
        <v>1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ht="15">
      <c r="A8" s="69" t="s">
        <v>9</v>
      </c>
      <c r="B8" s="69"/>
      <c r="C8" s="69"/>
      <c r="D8" s="69"/>
      <c r="E8" s="69"/>
      <c r="F8" s="69"/>
      <c r="G8" s="69"/>
      <c r="H8" s="69"/>
      <c r="I8" s="69"/>
      <c r="J8" s="69"/>
    </row>
    <row r="10" ht="15.75">
      <c r="B10" s="1"/>
    </row>
    <row r="11" spans="1:10" ht="15.75">
      <c r="A11" s="65" t="s">
        <v>10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15.75">
      <c r="A12" s="65" t="s">
        <v>11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15.75">
      <c r="A13" s="64" t="s">
        <v>12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5.75">
      <c r="A14" s="65" t="s">
        <v>13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2:13" ht="15.75">
      <c r="B15" s="66" t="s">
        <v>14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2:11" ht="15.75">
      <c r="B16" s="68" t="s">
        <v>15</v>
      </c>
      <c r="C16" s="68" t="s">
        <v>16</v>
      </c>
      <c r="D16" s="68" t="s">
        <v>17</v>
      </c>
      <c r="E16" s="68" t="s">
        <v>18</v>
      </c>
      <c r="F16" s="68"/>
      <c r="G16" s="68"/>
      <c r="H16" s="68"/>
      <c r="I16" s="68"/>
      <c r="J16" s="68"/>
      <c r="K16" t="s">
        <v>19</v>
      </c>
    </row>
    <row r="17" spans="2:10" ht="15.75">
      <c r="B17" s="68"/>
      <c r="C17" s="68"/>
      <c r="D17" s="68"/>
      <c r="E17" s="2"/>
      <c r="F17" s="2"/>
      <c r="G17" s="2"/>
      <c r="H17" s="2"/>
      <c r="I17" s="2"/>
      <c r="J17" s="2"/>
    </row>
    <row r="18" spans="2:10" ht="15.75">
      <c r="B18" s="68"/>
      <c r="C18" s="68"/>
      <c r="D18" s="68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3" t="s">
        <v>22</v>
      </c>
      <c r="D20" s="3" t="s">
        <v>20</v>
      </c>
      <c r="E20" s="4">
        <f>E21+E22+E23+E24+E25</f>
        <v>817320.5</v>
      </c>
      <c r="F20" s="5">
        <f>F21+F22+F23+F24+F25</f>
        <v>871945.4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3343140.35</v>
      </c>
      <c r="K20" s="6"/>
    </row>
    <row r="21" spans="2:11" ht="48" thickBot="1">
      <c r="B21" s="36"/>
      <c r="C21" s="63"/>
      <c r="D21" s="7" t="s">
        <v>23</v>
      </c>
      <c r="E21" s="5">
        <f aca="true" t="shared" si="0" ref="E21:I25">E27</f>
        <v>125258.90000000001</v>
      </c>
      <c r="F21" s="5">
        <f t="shared" si="0"/>
        <v>108121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579036.4500000001</v>
      </c>
      <c r="K21" s="6"/>
    </row>
    <row r="22" spans="2:11" ht="95.25" thickBot="1">
      <c r="B22" s="36"/>
      <c r="C22" s="63"/>
      <c r="D22" s="7" t="s">
        <v>24</v>
      </c>
      <c r="E22" s="5">
        <f t="shared" si="0"/>
        <v>672864.2</v>
      </c>
      <c r="F22" s="5">
        <f t="shared" si="0"/>
        <v>717441.4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2605788.1000000006</v>
      </c>
      <c r="K22" s="6"/>
    </row>
    <row r="23" spans="2:11" ht="111" thickBot="1">
      <c r="B23" s="36"/>
      <c r="C23" s="63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3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3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7" t="s">
        <v>7</v>
      </c>
      <c r="D26" s="9" t="s">
        <v>28</v>
      </c>
      <c r="E26" s="8">
        <f>E27+E28+E29+E30+E31</f>
        <v>817320.5</v>
      </c>
      <c r="F26" s="8">
        <f>F27+F28+F29+F30+F31</f>
        <v>871945.4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3343140.35</v>
      </c>
      <c r="K26" s="6"/>
    </row>
    <row r="27" spans="2:11" ht="15.75">
      <c r="B27" s="36"/>
      <c r="C27" s="28"/>
      <c r="D27" s="9" t="s">
        <v>29</v>
      </c>
      <c r="E27" s="8">
        <f aca="true" t="shared" si="2" ref="E27:I31">E33+E165+E327+E363</f>
        <v>125258.90000000001</v>
      </c>
      <c r="F27" s="8">
        <f t="shared" si="2"/>
        <v>108121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579036.4500000001</v>
      </c>
      <c r="K27" s="6"/>
    </row>
    <row r="28" spans="2:11" ht="15.75">
      <c r="B28" s="36"/>
      <c r="C28" s="28"/>
      <c r="D28" s="9" t="s">
        <v>30</v>
      </c>
      <c r="E28" s="8">
        <f t="shared" si="2"/>
        <v>672864.2</v>
      </c>
      <c r="F28" s="8">
        <f t="shared" si="2"/>
        <v>717441.4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2605788.1000000006</v>
      </c>
      <c r="K28" s="6"/>
    </row>
    <row r="29" spans="2:11" ht="15.75">
      <c r="B29" s="36"/>
      <c r="C29" s="28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8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29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58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 t="shared" si="3"/>
        <v>764103.7000000001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3141648.0499999993</v>
      </c>
      <c r="K32" s="6" t="s">
        <v>19</v>
      </c>
      <c r="L32" s="6" t="s">
        <v>19</v>
      </c>
      <c r="M32" s="6" t="s">
        <v>19</v>
      </c>
    </row>
    <row r="33" spans="2:11" ht="15.75">
      <c r="B33" s="58"/>
      <c r="C33" s="36"/>
      <c r="D33" s="11" t="s">
        <v>29</v>
      </c>
      <c r="E33" s="5">
        <f t="shared" si="3"/>
        <v>109138.5</v>
      </c>
      <c r="F33" s="5">
        <f t="shared" si="3"/>
        <v>95906.3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516144.15</v>
      </c>
      <c r="K33" s="6"/>
    </row>
    <row r="34" spans="2:11" ht="15.75">
      <c r="B34" s="58"/>
      <c r="C34" s="36"/>
      <c r="D34" s="11" t="s">
        <v>30</v>
      </c>
      <c r="E34" s="5">
        <f>E40</f>
        <v>662416</v>
      </c>
      <c r="F34" s="5">
        <f>F46+F52+F58+F124+F154+F142</f>
        <v>621814.4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2469828.6</v>
      </c>
      <c r="K34" s="6"/>
    </row>
    <row r="35" spans="2:11" ht="15.75">
      <c r="B35" s="58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58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58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58"/>
      <c r="C38" s="27" t="s">
        <v>7</v>
      </c>
      <c r="D38" s="11" t="s">
        <v>28</v>
      </c>
      <c r="E38" s="8">
        <f>E44+E50+E56+E152+E122</f>
        <v>788521.5999999999</v>
      </c>
      <c r="F38" s="8">
        <f>F39+F40+F41</f>
        <v>764103.7000000001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3141648.0499999993</v>
      </c>
      <c r="K38" s="6"/>
    </row>
    <row r="39" spans="2:11" ht="15.75">
      <c r="B39" s="58"/>
      <c r="C39" s="28"/>
      <c r="D39" s="11" t="s">
        <v>29</v>
      </c>
      <c r="E39" s="8">
        <f>E45+E51+E57+E153+E123</f>
        <v>109138.5</v>
      </c>
      <c r="F39" s="8">
        <f>F45+F51+F57+F123</f>
        <v>95906.3</v>
      </c>
      <c r="G39" s="8">
        <f>G45+G51+G57+G153+G123</f>
        <v>76299.70000000001</v>
      </c>
      <c r="H39" s="8">
        <f>H45+H51+H57+H153+H123</f>
        <v>75197</v>
      </c>
      <c r="I39" s="8">
        <f>I45+I51+I57+I153+I123</f>
        <v>159602.65000000002</v>
      </c>
      <c r="J39" s="8">
        <f>SUM(E39:I39)</f>
        <v>516144.15</v>
      </c>
      <c r="K39" s="6"/>
    </row>
    <row r="40" spans="2:11" ht="15.75">
      <c r="B40" s="58"/>
      <c r="C40" s="28"/>
      <c r="D40" s="11" t="s">
        <v>30</v>
      </c>
      <c r="E40" s="8">
        <f>E46+E52+E58+E154+E124</f>
        <v>662416</v>
      </c>
      <c r="F40" s="8">
        <f>F46+F52+F58+F124+F154+F142</f>
        <v>621814.4</v>
      </c>
      <c r="G40" s="8">
        <f>G46+G52+G58+G124+G154+G142</f>
        <v>583792.1000000001</v>
      </c>
      <c r="H40" s="8">
        <f>H46+H52+H58+H124+H154+H142</f>
        <v>521008.69999999995</v>
      </c>
      <c r="I40" s="8">
        <f>I46+I52+I58+I124+I154+I142</f>
        <v>80797.4</v>
      </c>
      <c r="J40" s="8">
        <f>SUM(E40:I40)</f>
        <v>2469828.6</v>
      </c>
      <c r="K40" s="6"/>
    </row>
    <row r="41" spans="2:11" ht="15.75">
      <c r="B41" s="58"/>
      <c r="C41" s="28"/>
      <c r="D41" s="11" t="s">
        <v>31</v>
      </c>
      <c r="E41" s="8">
        <f>E47+E53+E59+E125+E155</f>
        <v>16967.1</v>
      </c>
      <c r="F41" s="8">
        <f>F47+F53+F59+F125+F155</f>
        <v>46383</v>
      </c>
      <c r="G41" s="8">
        <f>G47+G53+G59+G125+G155</f>
        <v>46162.600000000006</v>
      </c>
      <c r="H41" s="8">
        <f>H47+H53+H59+H125+H155</f>
        <v>46162.600000000006</v>
      </c>
      <c r="I41" s="8">
        <f>I47+I53+I59+I125+I155</f>
        <v>0</v>
      </c>
      <c r="J41" s="8">
        <f t="shared" si="1"/>
        <v>155675.30000000002</v>
      </c>
      <c r="K41" s="6"/>
    </row>
    <row r="42" spans="2:11" ht="15.75">
      <c r="B42" s="58"/>
      <c r="C42" s="28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58"/>
      <c r="C43" s="29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2" t="s">
        <v>35</v>
      </c>
      <c r="C44" s="27" t="s">
        <v>7</v>
      </c>
      <c r="D44" s="11" t="s">
        <v>28</v>
      </c>
      <c r="E44" s="8">
        <f>E45+E46+E47+E48+E49</f>
        <v>5307.1</v>
      </c>
      <c r="F44" s="8">
        <f>F45+F46+F47+F48+F49</f>
        <v>6375.1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29657.050000000003</v>
      </c>
      <c r="K44" s="6"/>
    </row>
    <row r="45" spans="2:11" ht="15.75">
      <c r="B45" s="62"/>
      <c r="C45" s="28"/>
      <c r="D45" s="11" t="s">
        <v>29</v>
      </c>
      <c r="E45" s="8">
        <v>3158.6</v>
      </c>
      <c r="F45" s="8">
        <v>3933.3</v>
      </c>
      <c r="G45" s="8">
        <v>3933.3</v>
      </c>
      <c r="H45" s="8">
        <v>3933.3</v>
      </c>
      <c r="I45" s="8">
        <v>5224.65</v>
      </c>
      <c r="J45" s="8">
        <f t="shared" si="1"/>
        <v>20183.15</v>
      </c>
      <c r="K45" s="6"/>
    </row>
    <row r="46" spans="2:11" ht="15.75">
      <c r="B46" s="62"/>
      <c r="C46" s="28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2"/>
      <c r="C47" s="28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2"/>
      <c r="C48" s="28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2"/>
      <c r="C49" s="29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2" t="s">
        <v>36</v>
      </c>
      <c r="C50" s="27" t="s">
        <v>7</v>
      </c>
      <c r="D50" s="11" t="s">
        <v>28</v>
      </c>
      <c r="E50" s="8">
        <f>E51+E52+E53+E54+E55</f>
        <v>34061.1</v>
      </c>
      <c r="F50" s="8">
        <f>F51+F52+F53+F54+F55</f>
        <v>32375.6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164010.69999999998</v>
      </c>
      <c r="K50" s="6"/>
    </row>
    <row r="51" spans="2:11" ht="15.75">
      <c r="B51" s="62"/>
      <c r="C51" s="28"/>
      <c r="D51" s="11" t="s">
        <v>29</v>
      </c>
      <c r="E51" s="8">
        <v>21825.1</v>
      </c>
      <c r="F51" s="8">
        <v>20743.3</v>
      </c>
      <c r="G51" s="8">
        <v>20518.4</v>
      </c>
      <c r="H51" s="8">
        <v>19793.1</v>
      </c>
      <c r="I51" s="8">
        <v>33997.9</v>
      </c>
      <c r="J51" s="8">
        <f aca="true" t="shared" si="5" ref="J51:J175">SUM(E51:I51)</f>
        <v>116877.79999999999</v>
      </c>
      <c r="K51" s="6"/>
    </row>
    <row r="52" spans="2:11" ht="15.75">
      <c r="B52" s="62"/>
      <c r="C52" s="28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62"/>
      <c r="C53" s="28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2"/>
      <c r="C54" s="28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2"/>
      <c r="C55" s="29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2" t="s">
        <v>37</v>
      </c>
      <c r="C56" s="27" t="s">
        <v>7</v>
      </c>
      <c r="D56" s="11" t="s">
        <v>28</v>
      </c>
      <c r="E56" s="8">
        <f>E57+E58+E59+E60+E61</f>
        <v>729484.7</v>
      </c>
      <c r="F56" s="8">
        <f>F57+F58+F59+F60+F61</f>
        <v>688841.7000000001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 t="shared" si="5"/>
        <v>2791222.6</v>
      </c>
      <c r="K56" s="6"/>
    </row>
    <row r="57" spans="2:11" ht="15.75">
      <c r="B57" s="62"/>
      <c r="C57" s="28"/>
      <c r="D57" s="11" t="s">
        <v>29</v>
      </c>
      <c r="E57" s="8">
        <f>E63+E69+E75+E81+E87+E93+E99+E105+E111+E117</f>
        <v>83574.7</v>
      </c>
      <c r="F57" s="8">
        <f aca="true" t="shared" si="6" ref="F57:I61">F63+F69+F75+F81+F87+F93+F99+F105+F111+F117</f>
        <v>69890</v>
      </c>
      <c r="G57" s="8">
        <f t="shared" si="6"/>
        <v>50568.9</v>
      </c>
      <c r="H57" s="8">
        <f t="shared" si="6"/>
        <v>50191.5</v>
      </c>
      <c r="I57" s="8">
        <f t="shared" si="6"/>
        <v>120380.1</v>
      </c>
      <c r="J57" s="8">
        <f t="shared" si="5"/>
        <v>374605.2</v>
      </c>
      <c r="K57" s="6"/>
    </row>
    <row r="58" spans="2:11" ht="15.75">
      <c r="B58" s="62"/>
      <c r="C58" s="28"/>
      <c r="D58" s="11" t="s">
        <v>30</v>
      </c>
      <c r="E58" s="8">
        <f>E64+E70+E76+E82+E88+E94+E100+E106+E112+E118</f>
        <v>635030.6</v>
      </c>
      <c r="F58" s="8">
        <f t="shared" si="6"/>
        <v>586492.8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 t="shared" si="5"/>
        <v>2308361.3</v>
      </c>
      <c r="K58" s="6"/>
    </row>
    <row r="59" spans="2:11" ht="15.75">
      <c r="B59" s="62"/>
      <c r="C59" s="28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2"/>
      <c r="C60" s="28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2"/>
      <c r="C61" s="29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33" t="s">
        <v>39</v>
      </c>
      <c r="D62" s="11" t="s">
        <v>28</v>
      </c>
      <c r="E62" s="8">
        <f>E63+E64+E65+E66+E67</f>
        <v>729484.7</v>
      </c>
      <c r="F62" s="8">
        <f>F63+F64</f>
        <v>68883.9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1072009.6</v>
      </c>
      <c r="K62" s="6"/>
    </row>
    <row r="63" spans="2:11" ht="15.75">
      <c r="B63" s="34"/>
      <c r="C63" s="33"/>
      <c r="D63" s="11" t="s">
        <v>29</v>
      </c>
      <c r="E63" s="8">
        <v>83574.7</v>
      </c>
      <c r="F63" s="8">
        <v>68883.9</v>
      </c>
      <c r="G63" s="8">
        <v>49660.9</v>
      </c>
      <c r="H63" s="8">
        <v>49533.1</v>
      </c>
      <c r="I63" s="8">
        <v>120380.1</v>
      </c>
      <c r="J63" s="8">
        <f t="shared" si="5"/>
        <v>372032.69999999995</v>
      </c>
      <c r="K63" s="6"/>
    </row>
    <row r="64" spans="2:11" ht="15.75">
      <c r="B64" s="34"/>
      <c r="C64" s="33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33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33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33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0" t="s">
        <v>40</v>
      </c>
      <c r="C68" s="33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33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33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33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33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33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151395.6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429022.80000000005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151395.6</v>
      </c>
      <c r="G76" s="8">
        <v>146979.1</v>
      </c>
      <c r="H76" s="8">
        <v>130648.1</v>
      </c>
      <c r="I76" s="13">
        <v>0</v>
      </c>
      <c r="J76" s="8">
        <f t="shared" si="5"/>
        <v>429022.80000000005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33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4"/>
      <c r="C81" s="33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33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4"/>
      <c r="C83" s="33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33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33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33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4"/>
      <c r="C87" s="33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33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4"/>
      <c r="C89" s="33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33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33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0" t="s">
        <v>46</v>
      </c>
      <c r="C92" s="33" t="s">
        <v>39</v>
      </c>
      <c r="D92" s="11" t="s">
        <v>28</v>
      </c>
      <c r="E92" s="8"/>
      <c r="F92" s="8">
        <f>F93+F94</f>
        <v>1816</v>
      </c>
      <c r="G92" s="8">
        <v>1816</v>
      </c>
      <c r="H92" s="8">
        <v>1816</v>
      </c>
      <c r="I92" s="8"/>
      <c r="J92" s="8">
        <f t="shared" si="5"/>
        <v>5448</v>
      </c>
      <c r="K92" s="6"/>
    </row>
    <row r="93" spans="2:11" ht="15.75">
      <c r="B93" s="31"/>
      <c r="C93" s="33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1"/>
      <c r="C94" s="33"/>
      <c r="D94" s="11" t="s">
        <v>30</v>
      </c>
      <c r="E94" s="8"/>
      <c r="F94" s="8">
        <v>1688.9</v>
      </c>
      <c r="G94" s="8">
        <v>1688.9</v>
      </c>
      <c r="H94" s="8">
        <v>1688.9</v>
      </c>
      <c r="I94" s="8"/>
      <c r="J94" s="8">
        <f t="shared" si="5"/>
        <v>5066.700000000001</v>
      </c>
      <c r="K94" s="6"/>
    </row>
    <row r="95" spans="2:11" ht="15.75">
      <c r="B95" s="31"/>
      <c r="C95" s="33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1"/>
      <c r="C96" s="33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2"/>
      <c r="C97" s="33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0" t="s">
        <v>47</v>
      </c>
      <c r="C98" s="33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31"/>
      <c r="C99" s="33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31"/>
      <c r="C100" s="33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31"/>
      <c r="C101" s="33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1"/>
      <c r="C102" s="33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2"/>
      <c r="C103" s="33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0" t="s">
        <v>48</v>
      </c>
      <c r="C104" s="33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31"/>
      <c r="C105" s="33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31"/>
      <c r="C106" s="33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31"/>
      <c r="C107" s="33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1"/>
      <c r="C108" s="33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2"/>
      <c r="C109" s="33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0" t="s">
        <v>49</v>
      </c>
      <c r="C110" s="33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1"/>
      <c r="C111" s="33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1"/>
      <c r="C112" s="33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1"/>
      <c r="C113" s="33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1"/>
      <c r="C114" s="33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2"/>
      <c r="C115" s="33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0" t="s">
        <v>50</v>
      </c>
      <c r="C116" s="33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31"/>
      <c r="C117" s="33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31"/>
      <c r="C118" s="33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31"/>
      <c r="C119" s="33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1"/>
      <c r="C120" s="33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2"/>
      <c r="C121" s="33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24" t="s">
        <v>51</v>
      </c>
      <c r="C122" s="24" t="s">
        <v>7</v>
      </c>
      <c r="D122" s="11" t="s">
        <v>28</v>
      </c>
      <c r="E122" s="8">
        <f>E123+E124+E125+E126+E127</f>
        <v>8286.1</v>
      </c>
      <c r="F122" s="8">
        <f>F123+F124+F125+F126+F127</f>
        <v>19138.3</v>
      </c>
      <c r="G122" s="8">
        <f>G123+G124+G125+G126+G127</f>
        <v>19550.6</v>
      </c>
      <c r="H122" s="8">
        <f>H123+H124+H125+H126+H127</f>
        <v>19550.6</v>
      </c>
      <c r="I122" s="8">
        <f>I123+I124+I125+I126+I127</f>
        <v>0</v>
      </c>
      <c r="J122" s="8">
        <f t="shared" si="5"/>
        <v>66525.6</v>
      </c>
      <c r="K122" s="6"/>
    </row>
    <row r="123" spans="2:11" ht="15.75">
      <c r="B123" s="25"/>
      <c r="C123" s="25"/>
      <c r="D123" s="11" t="s">
        <v>29</v>
      </c>
      <c r="E123" s="8">
        <v>580.1</v>
      </c>
      <c r="F123" s="8">
        <v>1339.7</v>
      </c>
      <c r="G123" s="8">
        <f aca="true" t="shared" si="7" ref="G123:I125">G129+G135</f>
        <v>1279.1</v>
      </c>
      <c r="H123" s="8">
        <f t="shared" si="7"/>
        <v>1279.1</v>
      </c>
      <c r="I123" s="8">
        <f t="shared" si="7"/>
        <v>0</v>
      </c>
      <c r="J123" s="8">
        <f t="shared" si="5"/>
        <v>4478</v>
      </c>
      <c r="K123" s="6"/>
    </row>
    <row r="124" spans="2:11" ht="15.75">
      <c r="B124" s="25"/>
      <c r="C124" s="25"/>
      <c r="D124" s="11" t="s">
        <v>30</v>
      </c>
      <c r="E124" s="8">
        <v>1618.3</v>
      </c>
      <c r="F124" s="8">
        <f>F130+F136</f>
        <v>3874.5</v>
      </c>
      <c r="G124" s="8">
        <f t="shared" si="7"/>
        <v>4567.8</v>
      </c>
      <c r="H124" s="8">
        <f t="shared" si="7"/>
        <v>4567.8</v>
      </c>
      <c r="I124" s="8">
        <f t="shared" si="7"/>
        <v>0</v>
      </c>
      <c r="J124" s="8">
        <f t="shared" si="5"/>
        <v>14628.400000000001</v>
      </c>
      <c r="K124" s="6"/>
    </row>
    <row r="125" spans="2:11" ht="15.75">
      <c r="B125" s="25"/>
      <c r="C125" s="25"/>
      <c r="D125" s="11" t="s">
        <v>31</v>
      </c>
      <c r="E125" s="8">
        <v>6087.7</v>
      </c>
      <c r="F125" s="8">
        <f>F131+F137</f>
        <v>13924.1</v>
      </c>
      <c r="G125" s="8">
        <f t="shared" si="7"/>
        <v>13703.7</v>
      </c>
      <c r="H125" s="8">
        <f t="shared" si="7"/>
        <v>13703.7</v>
      </c>
      <c r="I125" s="8">
        <f t="shared" si="7"/>
        <v>0</v>
      </c>
      <c r="J125" s="8">
        <f t="shared" si="5"/>
        <v>47419.2</v>
      </c>
      <c r="K125" s="6"/>
    </row>
    <row r="126" spans="2:11" ht="15.75">
      <c r="B126" s="25"/>
      <c r="C126" s="25"/>
      <c r="D126" s="11" t="s">
        <v>32</v>
      </c>
      <c r="E126" s="8"/>
      <c r="F126" s="8"/>
      <c r="G126" s="8"/>
      <c r="H126" s="8"/>
      <c r="I126" s="8"/>
      <c r="J126" s="8">
        <f t="shared" si="5"/>
        <v>0</v>
      </c>
      <c r="K126" s="6"/>
    </row>
    <row r="127" spans="2:11" ht="15.75">
      <c r="B127" s="26"/>
      <c r="C127" s="26"/>
      <c r="D127" s="12" t="s">
        <v>33</v>
      </c>
      <c r="E127" s="8"/>
      <c r="F127" s="8"/>
      <c r="G127" s="8"/>
      <c r="H127" s="8"/>
      <c r="I127" s="8"/>
      <c r="J127" s="8">
        <f t="shared" si="5"/>
        <v>0</v>
      </c>
      <c r="K127" s="6"/>
    </row>
    <row r="128" spans="2:11" ht="15.75">
      <c r="B128" s="62" t="s">
        <v>52</v>
      </c>
      <c r="C128" s="33" t="s">
        <v>53</v>
      </c>
      <c r="D128" s="14" t="s">
        <v>28</v>
      </c>
      <c r="E128" s="8">
        <f>E129+E130+E131+E132+E133</f>
        <v>8286.1</v>
      </c>
      <c r="F128" s="8">
        <f>F129+F130+F131+F132+F133</f>
        <v>18952.1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66339.4</v>
      </c>
      <c r="K128" s="6"/>
    </row>
    <row r="129" spans="2:11" ht="15.75">
      <c r="B129" s="62"/>
      <c r="C129" s="33"/>
      <c r="D129" s="14" t="s">
        <v>29</v>
      </c>
      <c r="E129" s="8">
        <v>580.1</v>
      </c>
      <c r="F129" s="8">
        <v>1326.7</v>
      </c>
      <c r="G129" s="8">
        <v>1279.1</v>
      </c>
      <c r="H129" s="8">
        <v>1279.1</v>
      </c>
      <c r="I129" s="8"/>
      <c r="J129" s="8">
        <f t="shared" si="5"/>
        <v>4465</v>
      </c>
      <c r="K129" s="6"/>
    </row>
    <row r="130" spans="2:11" ht="15.75">
      <c r="B130" s="62"/>
      <c r="C130" s="33"/>
      <c r="D130" s="14" t="s">
        <v>30</v>
      </c>
      <c r="E130" s="8">
        <v>1618.3</v>
      </c>
      <c r="F130" s="8">
        <v>3701.3</v>
      </c>
      <c r="G130" s="8">
        <v>4567.8</v>
      </c>
      <c r="H130" s="8">
        <v>4567.8</v>
      </c>
      <c r="I130" s="8"/>
      <c r="J130" s="8">
        <f t="shared" si="5"/>
        <v>14455.2</v>
      </c>
      <c r="K130" s="6"/>
    </row>
    <row r="131" spans="2:11" ht="15.75">
      <c r="B131" s="62"/>
      <c r="C131" s="33"/>
      <c r="D131" s="14" t="s">
        <v>31</v>
      </c>
      <c r="E131" s="8">
        <v>6087.7</v>
      </c>
      <c r="F131" s="8">
        <v>13924.1</v>
      </c>
      <c r="G131" s="8">
        <v>13703.7</v>
      </c>
      <c r="H131" s="8">
        <v>13703.7</v>
      </c>
      <c r="I131" s="8"/>
      <c r="J131" s="8">
        <f t="shared" si="5"/>
        <v>47419.2</v>
      </c>
      <c r="K131" s="6"/>
    </row>
    <row r="132" spans="2:11" ht="15.75">
      <c r="B132" s="62"/>
      <c r="C132" s="33"/>
      <c r="D132" s="14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62"/>
      <c r="C133" s="33"/>
      <c r="D133" s="15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59" t="s">
        <v>54</v>
      </c>
      <c r="C134" s="33" t="s">
        <v>53</v>
      </c>
      <c r="D134" s="14" t="s">
        <v>28</v>
      </c>
      <c r="E134" s="8">
        <f>E135+E136+E137+E138+E139</f>
        <v>0</v>
      </c>
      <c r="F134" s="8">
        <f>F135+F136+F137+F138+F139</f>
        <v>186.2</v>
      </c>
      <c r="G134" s="8">
        <f>G135+G136+G137+G138+G139</f>
        <v>0</v>
      </c>
      <c r="H134" s="8">
        <f>H135+H136+H137+H138+H139</f>
        <v>0</v>
      </c>
      <c r="I134" s="8">
        <f>I135+I136+I137+I138+I139</f>
        <v>0</v>
      </c>
      <c r="J134" s="8">
        <f t="shared" si="5"/>
        <v>186.2</v>
      </c>
      <c r="K134" s="6"/>
    </row>
    <row r="135" spans="2:11" ht="15.75">
      <c r="B135" s="60"/>
      <c r="C135" s="33"/>
      <c r="D135" s="14" t="s">
        <v>29</v>
      </c>
      <c r="E135" s="8"/>
      <c r="F135" s="8">
        <v>13</v>
      </c>
      <c r="G135" s="8"/>
      <c r="H135" s="8"/>
      <c r="I135" s="8"/>
      <c r="J135" s="8">
        <f t="shared" si="5"/>
        <v>13</v>
      </c>
      <c r="K135" s="6"/>
    </row>
    <row r="136" spans="2:11" ht="15.75">
      <c r="B136" s="60"/>
      <c r="C136" s="33"/>
      <c r="D136" s="14" t="s">
        <v>30</v>
      </c>
      <c r="E136" s="8"/>
      <c r="F136" s="8">
        <v>173.2</v>
      </c>
      <c r="G136" s="8"/>
      <c r="H136" s="8"/>
      <c r="I136" s="8"/>
      <c r="J136" s="8">
        <f t="shared" si="5"/>
        <v>173.2</v>
      </c>
      <c r="K136" s="6"/>
    </row>
    <row r="137" spans="2:11" ht="15.75">
      <c r="B137" s="60"/>
      <c r="C137" s="33"/>
      <c r="D137" s="14" t="s">
        <v>31</v>
      </c>
      <c r="E137" s="8"/>
      <c r="F137" s="8"/>
      <c r="G137" s="8"/>
      <c r="H137" s="8"/>
      <c r="I137" s="8"/>
      <c r="J137" s="8">
        <f t="shared" si="5"/>
        <v>0</v>
      </c>
      <c r="K137" s="6"/>
    </row>
    <row r="138" spans="2:11" ht="15.75">
      <c r="B138" s="60"/>
      <c r="C138" s="33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1"/>
      <c r="C139" s="33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24" t="s">
        <v>56</v>
      </c>
      <c r="C140" s="27" t="s">
        <v>7</v>
      </c>
      <c r="D140" s="11" t="s">
        <v>28</v>
      </c>
      <c r="E140" s="8"/>
      <c r="F140" s="8">
        <f>F142</f>
        <v>17373</v>
      </c>
      <c r="G140" s="8">
        <f>G142</f>
        <v>17373</v>
      </c>
      <c r="H140" s="8">
        <f>H142</f>
        <v>17373</v>
      </c>
      <c r="I140" s="8">
        <f>I142+I141</f>
        <v>26730.5</v>
      </c>
      <c r="J140" s="8">
        <f>SUM(F140:I140)</f>
        <v>78849.5</v>
      </c>
      <c r="K140" s="6"/>
    </row>
    <row r="141" spans="2:11" ht="15.75">
      <c r="B141" s="25"/>
      <c r="C141" s="28"/>
      <c r="D141" s="11" t="s">
        <v>29</v>
      </c>
      <c r="E141" s="8"/>
      <c r="F141" s="8"/>
      <c r="G141" s="8"/>
      <c r="H141" s="8"/>
      <c r="I141" s="8"/>
      <c r="J141" s="8"/>
      <c r="K141" s="6"/>
    </row>
    <row r="142" spans="2:11" ht="15.75">
      <c r="B142" s="25"/>
      <c r="C142" s="28"/>
      <c r="D142" s="11" t="s">
        <v>30</v>
      </c>
      <c r="E142" s="8"/>
      <c r="F142" s="8">
        <v>17373</v>
      </c>
      <c r="G142" s="8">
        <v>17373</v>
      </c>
      <c r="H142" s="8">
        <v>17373</v>
      </c>
      <c r="I142" s="8">
        <v>26730.5</v>
      </c>
      <c r="J142" s="8">
        <f>SUM(F142:I142)</f>
        <v>78849.5</v>
      </c>
      <c r="K142" s="6"/>
    </row>
    <row r="143" spans="2:11" ht="15.75">
      <c r="B143" s="25"/>
      <c r="C143" s="28"/>
      <c r="D143" s="11" t="s">
        <v>31</v>
      </c>
      <c r="E143" s="8"/>
      <c r="F143" s="8"/>
      <c r="G143" s="8"/>
      <c r="H143" s="8"/>
      <c r="I143" s="8"/>
      <c r="J143" s="8"/>
      <c r="K143" s="6"/>
    </row>
    <row r="144" spans="2:11" ht="15.75">
      <c r="B144" s="25"/>
      <c r="C144" s="28"/>
      <c r="D144" s="11" t="s">
        <v>32</v>
      </c>
      <c r="E144" s="8"/>
      <c r="F144" s="8"/>
      <c r="G144" s="8"/>
      <c r="H144" s="8"/>
      <c r="I144" s="8"/>
      <c r="J144" s="8"/>
      <c r="K144" s="6"/>
    </row>
    <row r="145" spans="2:11" ht="15.75">
      <c r="B145" s="26"/>
      <c r="C145" s="29"/>
      <c r="D145" s="12" t="s">
        <v>33</v>
      </c>
      <c r="E145" s="8"/>
      <c r="F145" s="8"/>
      <c r="G145" s="8"/>
      <c r="H145" s="8"/>
      <c r="I145" s="8"/>
      <c r="J145" s="8"/>
      <c r="K145" s="6"/>
    </row>
    <row r="146" spans="2:11" ht="15.75">
      <c r="B146" s="30" t="s">
        <v>55</v>
      </c>
      <c r="C146" s="33" t="s">
        <v>53</v>
      </c>
      <c r="D146" s="11" t="s">
        <v>28</v>
      </c>
      <c r="E146" s="8"/>
      <c r="F146" s="8">
        <f>F148+F147</f>
        <v>17373</v>
      </c>
      <c r="G146" s="8">
        <f>G148+G147</f>
        <v>17373</v>
      </c>
      <c r="H146" s="8">
        <f>H147+H148</f>
        <v>17373</v>
      </c>
      <c r="I146" s="8">
        <f>I147+I148</f>
        <v>26730.5</v>
      </c>
      <c r="J146" s="8">
        <f>SUM(F146:I146)</f>
        <v>78849.5</v>
      </c>
      <c r="K146" s="6"/>
    </row>
    <row r="147" spans="2:11" ht="15.75">
      <c r="B147" s="49"/>
      <c r="C147" s="33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49"/>
      <c r="C148" s="33"/>
      <c r="D148" s="11" t="s">
        <v>30</v>
      </c>
      <c r="E148" s="8"/>
      <c r="F148" s="8">
        <v>17373</v>
      </c>
      <c r="G148" s="8">
        <v>17373</v>
      </c>
      <c r="H148" s="8">
        <v>17373</v>
      </c>
      <c r="I148" s="8">
        <v>26730.5</v>
      </c>
      <c r="J148" s="8">
        <f>SUM(F148:I148)</f>
        <v>78849.5</v>
      </c>
      <c r="K148" s="6"/>
    </row>
    <row r="149" spans="2:11" ht="15.75">
      <c r="B149" s="49"/>
      <c r="C149" s="33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49"/>
      <c r="C150" s="33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50"/>
      <c r="C151" s="33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24" t="s">
        <v>95</v>
      </c>
      <c r="C152" s="27" t="s">
        <v>7</v>
      </c>
      <c r="D152" s="11" t="s">
        <v>28</v>
      </c>
      <c r="E152" s="8">
        <f>E153+E154+E155+E156+E157</f>
        <v>11382.6</v>
      </c>
      <c r="F152" s="8">
        <v>0</v>
      </c>
      <c r="G152" s="8">
        <v>0</v>
      </c>
      <c r="H152" s="8">
        <v>0</v>
      </c>
      <c r="I152" s="8">
        <v>0</v>
      </c>
      <c r="J152" s="8">
        <f aca="true" t="shared" si="8" ref="J152:J163">E152+F152+G152+H152+I152</f>
        <v>11382.6</v>
      </c>
      <c r="K152" s="6"/>
    </row>
    <row r="153" spans="2:11" ht="15.75">
      <c r="B153" s="25"/>
      <c r="C153" s="28"/>
      <c r="D153" s="11" t="s">
        <v>29</v>
      </c>
      <c r="E153" s="8"/>
      <c r="F153" s="8"/>
      <c r="G153" s="8"/>
      <c r="H153" s="8"/>
      <c r="I153" s="8"/>
      <c r="J153" s="8">
        <f t="shared" si="8"/>
        <v>0</v>
      </c>
      <c r="K153" s="6"/>
    </row>
    <row r="154" spans="2:11" ht="15.75">
      <c r="B154" s="25"/>
      <c r="C154" s="28"/>
      <c r="D154" s="11" t="s">
        <v>30</v>
      </c>
      <c r="E154" s="8">
        <v>11382.6</v>
      </c>
      <c r="F154" s="8">
        <v>0</v>
      </c>
      <c r="G154" s="8">
        <v>0</v>
      </c>
      <c r="H154" s="8">
        <v>0</v>
      </c>
      <c r="I154" s="8">
        <v>0</v>
      </c>
      <c r="J154" s="8">
        <f t="shared" si="8"/>
        <v>11382.6</v>
      </c>
      <c r="K154" s="6"/>
    </row>
    <row r="155" spans="2:11" ht="15.75">
      <c r="B155" s="25"/>
      <c r="C155" s="28"/>
      <c r="D155" s="11" t="s">
        <v>31</v>
      </c>
      <c r="E155" s="8"/>
      <c r="F155" s="8"/>
      <c r="G155" s="8"/>
      <c r="H155" s="8"/>
      <c r="I155" s="8"/>
      <c r="J155" s="8">
        <f t="shared" si="8"/>
        <v>0</v>
      </c>
      <c r="K155" s="6"/>
    </row>
    <row r="156" spans="2:11" ht="15.75">
      <c r="B156" s="25"/>
      <c r="C156" s="28"/>
      <c r="D156" s="11" t="s">
        <v>32</v>
      </c>
      <c r="E156" s="8"/>
      <c r="F156" s="8"/>
      <c r="G156" s="8"/>
      <c r="H156" s="8"/>
      <c r="I156" s="8"/>
      <c r="J156" s="8">
        <f t="shared" si="8"/>
        <v>0</v>
      </c>
      <c r="K156" s="6"/>
    </row>
    <row r="157" spans="2:11" ht="15.75">
      <c r="B157" s="26"/>
      <c r="C157" s="29"/>
      <c r="D157" s="12" t="s">
        <v>33</v>
      </c>
      <c r="E157" s="8"/>
      <c r="F157" s="8"/>
      <c r="G157" s="8"/>
      <c r="H157" s="8"/>
      <c r="I157" s="8"/>
      <c r="J157" s="8">
        <f t="shared" si="8"/>
        <v>0</v>
      </c>
      <c r="K157" s="6"/>
    </row>
    <row r="158" spans="2:11" ht="15.75">
      <c r="B158" s="30" t="s">
        <v>96</v>
      </c>
      <c r="C158" s="33" t="s">
        <v>53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t="shared" si="8"/>
        <v>11382.6</v>
      </c>
      <c r="K158" s="6"/>
    </row>
    <row r="159" spans="2:11" ht="15.75">
      <c r="B159" s="49"/>
      <c r="C159" s="33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49"/>
      <c r="C160" s="33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49"/>
      <c r="C161" s="33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49"/>
      <c r="C162" s="33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50"/>
      <c r="C163" s="33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58" t="s">
        <v>57</v>
      </c>
      <c r="C164" s="36" t="s">
        <v>22</v>
      </c>
      <c r="D164" s="11" t="s">
        <v>28</v>
      </c>
      <c r="E164" s="5">
        <f>E170</f>
        <v>28408.1</v>
      </c>
      <c r="F164" s="5">
        <f>F170</f>
        <v>107344.2</v>
      </c>
      <c r="G164" s="5">
        <f>G170</f>
        <v>27853.800000000003</v>
      </c>
      <c r="H164" s="5">
        <f>H170</f>
        <v>7803.299999999999</v>
      </c>
      <c r="I164" s="5">
        <f>I170</f>
        <v>24824.6</v>
      </c>
      <c r="J164" s="5">
        <f t="shared" si="5"/>
        <v>196233.99999999997</v>
      </c>
      <c r="K164" s="6"/>
    </row>
    <row r="165" spans="2:11" ht="15.75">
      <c r="B165" s="58"/>
      <c r="C165" s="36"/>
      <c r="D165" s="11" t="s">
        <v>29</v>
      </c>
      <c r="E165" s="16">
        <f>E176+E183+E207+E219+E237+E255+E279+E297+E303+E309+E315+E321+E201</f>
        <v>15729.6</v>
      </c>
      <c r="F165" s="16">
        <f aca="true" t="shared" si="9" ref="F165:I169">F171</f>
        <v>11717.2</v>
      </c>
      <c r="G165" s="16">
        <f t="shared" si="9"/>
        <v>5536.999999999999</v>
      </c>
      <c r="H165" s="16">
        <f t="shared" si="9"/>
        <v>2676.4</v>
      </c>
      <c r="I165" s="16">
        <f>I176+I183+I207+I219+I237+I255+I279+I297+I303+I309+I315+I321+I201</f>
        <v>21973.8</v>
      </c>
      <c r="J165" s="5">
        <f t="shared" si="5"/>
        <v>57634</v>
      </c>
      <c r="K165" s="6"/>
    </row>
    <row r="166" spans="2:11" ht="15.75">
      <c r="B166" s="58"/>
      <c r="C166" s="36"/>
      <c r="D166" s="11" t="s">
        <v>30</v>
      </c>
      <c r="E166" s="5">
        <f>E172</f>
        <v>10448.199999999999</v>
      </c>
      <c r="F166" s="8">
        <f t="shared" si="9"/>
        <v>95627</v>
      </c>
      <c r="G166" s="8">
        <f t="shared" si="9"/>
        <v>21906.600000000002</v>
      </c>
      <c r="H166" s="8">
        <f t="shared" si="9"/>
        <v>5126.9</v>
      </c>
      <c r="I166" s="8">
        <f>I172</f>
        <v>2850.8</v>
      </c>
      <c r="J166" s="5">
        <f t="shared" si="5"/>
        <v>135959.5</v>
      </c>
      <c r="K166" s="6"/>
    </row>
    <row r="167" spans="2:11" ht="15.75">
      <c r="B167" s="58"/>
      <c r="C167" s="36"/>
      <c r="D167" s="11" t="s">
        <v>31</v>
      </c>
      <c r="E167" s="8">
        <f>E173</f>
        <v>2230.2999999999997</v>
      </c>
      <c r="F167" s="8">
        <f t="shared" si="9"/>
        <v>0</v>
      </c>
      <c r="G167" s="8">
        <f t="shared" si="9"/>
        <v>410.2</v>
      </c>
      <c r="H167" s="8">
        <f t="shared" si="9"/>
        <v>0</v>
      </c>
      <c r="I167" s="8">
        <f t="shared" si="9"/>
        <v>0</v>
      </c>
      <c r="J167" s="5">
        <f t="shared" si="5"/>
        <v>2640.4999999999995</v>
      </c>
      <c r="K167" s="6"/>
    </row>
    <row r="168" spans="2:11" ht="15.75">
      <c r="B168" s="58"/>
      <c r="C168" s="36"/>
      <c r="D168" s="11" t="s">
        <v>32</v>
      </c>
      <c r="E168" s="8">
        <f>E174</f>
        <v>0</v>
      </c>
      <c r="F168" s="8">
        <f t="shared" si="9"/>
        <v>0</v>
      </c>
      <c r="G168" s="8">
        <f t="shared" si="9"/>
        <v>0</v>
      </c>
      <c r="H168" s="8">
        <f t="shared" si="9"/>
        <v>0</v>
      </c>
      <c r="I168" s="8">
        <f t="shared" si="9"/>
        <v>0</v>
      </c>
      <c r="J168" s="8">
        <f t="shared" si="5"/>
        <v>0</v>
      </c>
      <c r="K168" s="6"/>
    </row>
    <row r="169" spans="2:11" ht="15.75">
      <c r="B169" s="58"/>
      <c r="C169" s="36"/>
      <c r="D169" s="12" t="s">
        <v>33</v>
      </c>
      <c r="E169" s="8">
        <f>E175</f>
        <v>0</v>
      </c>
      <c r="F169" s="8">
        <f t="shared" si="9"/>
        <v>0</v>
      </c>
      <c r="G169" s="8">
        <f t="shared" si="9"/>
        <v>0</v>
      </c>
      <c r="H169" s="8">
        <f t="shared" si="9"/>
        <v>0</v>
      </c>
      <c r="I169" s="8">
        <f t="shared" si="9"/>
        <v>0</v>
      </c>
      <c r="J169" s="8">
        <f t="shared" si="5"/>
        <v>0</v>
      </c>
      <c r="K169" s="6"/>
    </row>
    <row r="170" spans="2:11" ht="15.75">
      <c r="B170" s="58"/>
      <c r="C170" s="27" t="s">
        <v>7</v>
      </c>
      <c r="D170" s="11" t="s">
        <v>28</v>
      </c>
      <c r="E170" s="8">
        <f>E171+E172+E173+E174+E175</f>
        <v>28408.1</v>
      </c>
      <c r="F170" s="8">
        <f>F171+F172+F173+F174+F175</f>
        <v>107344.2</v>
      </c>
      <c r="G170" s="8">
        <f>G171+G172+G173+G174+G175</f>
        <v>27853.800000000003</v>
      </c>
      <c r="H170" s="8">
        <f>H171+H172+H173+H174+H175</f>
        <v>7803.299999999999</v>
      </c>
      <c r="I170" s="8">
        <f>I171+I172+I173+I174+I175</f>
        <v>24824.6</v>
      </c>
      <c r="J170" s="8">
        <f t="shared" si="5"/>
        <v>196233.99999999997</v>
      </c>
      <c r="K170" s="6"/>
    </row>
    <row r="171" spans="2:11" ht="15.75">
      <c r="B171" s="58"/>
      <c r="C171" s="28"/>
      <c r="D171" s="11" t="s">
        <v>29</v>
      </c>
      <c r="E171" s="8">
        <f>E177+E183+E201+E207+E219+E237+E255+E279+E297+E303+E309+E315+E321</f>
        <v>15729.6</v>
      </c>
      <c r="F171" s="8">
        <f>F177+F183+F201+F207+F219+F237+F255+F279+F297+F303+F309+F315+F321</f>
        <v>11717.2</v>
      </c>
      <c r="G171" s="8">
        <f>G177+G183+G201+G207+G219+G237+G255+G279+G297+G303+G309+G315+G321</f>
        <v>5536.999999999999</v>
      </c>
      <c r="H171" s="8">
        <f>H177+H183+H201+H207+H219+H237+H255+H279+H297+H303+H309+H315+H321</f>
        <v>2676.4</v>
      </c>
      <c r="I171" s="8">
        <f>I177+I183+I201+I207+I219+I237+I255+I279+I297+I303+I309+I315+I321</f>
        <v>21973.8</v>
      </c>
      <c r="J171" s="8">
        <f t="shared" si="5"/>
        <v>57634</v>
      </c>
      <c r="K171" s="6"/>
    </row>
    <row r="172" spans="2:11" ht="15.75">
      <c r="B172" s="58"/>
      <c r="C172" s="28"/>
      <c r="D172" s="11" t="s">
        <v>30</v>
      </c>
      <c r="E172" s="8">
        <f aca="true" t="shared" si="10" ref="E172:J172">E178+E184+E202+E208+E238+E256+E280+E298+E304+E310+E316+E322+E220</f>
        <v>10448.199999999999</v>
      </c>
      <c r="F172" s="8">
        <f t="shared" si="10"/>
        <v>95627</v>
      </c>
      <c r="G172" s="8">
        <f t="shared" si="10"/>
        <v>21906.600000000002</v>
      </c>
      <c r="H172" s="8">
        <f t="shared" si="10"/>
        <v>5126.9</v>
      </c>
      <c r="I172" s="8">
        <f t="shared" si="10"/>
        <v>2850.8</v>
      </c>
      <c r="J172" s="8">
        <f t="shared" si="10"/>
        <v>135959.5</v>
      </c>
      <c r="K172" s="6"/>
    </row>
    <row r="173" spans="2:11" ht="15.75">
      <c r="B173" s="58"/>
      <c r="C173" s="28"/>
      <c r="D173" s="11" t="s">
        <v>31</v>
      </c>
      <c r="E173" s="8">
        <f>E179+E185+E203+E209+E221+E239+E257+E281+E299+E305+E311+E317+E323</f>
        <v>2230.2999999999997</v>
      </c>
      <c r="F173" s="8">
        <f>F179+F185+F203+F209+F221+F239+F257+F281+F299+F305+F311+F317+F323</f>
        <v>0</v>
      </c>
      <c r="G173" s="8">
        <f>G179+G185+G203+G209+G221+G239+G257+G281+G299+G305+G311+G317+G323</f>
        <v>410.2</v>
      </c>
      <c r="H173" s="8">
        <f>H179+H185+H203+H209+H221+H239+H257+H281+H299+H305+H311+H317+H323</f>
        <v>0</v>
      </c>
      <c r="I173" s="8">
        <f>I179+I185+I203+I209+I221+I239+I257+I281+I299+I305+I311+I317+I323</f>
        <v>0</v>
      </c>
      <c r="J173" s="8">
        <f t="shared" si="5"/>
        <v>2640.4999999999995</v>
      </c>
      <c r="K173" s="6"/>
    </row>
    <row r="174" spans="2:11" ht="15.75">
      <c r="B174" s="58"/>
      <c r="C174" s="28"/>
      <c r="D174" s="11" t="s">
        <v>32</v>
      </c>
      <c r="E174" s="8">
        <f>E180+E186+E204+E210+E240+E282+E300+E306+E312+E318+E324</f>
        <v>0</v>
      </c>
      <c r="F174" s="8">
        <f>F180+F186+F204+F210+F240+F282+F300+F306+F312+F318+F324</f>
        <v>0</v>
      </c>
      <c r="G174" s="8">
        <f>G180+G186+G204+G210+G240+G282+G300+G306+G312+G318+G324</f>
        <v>0</v>
      </c>
      <c r="H174" s="8">
        <f>H180+H186+H204+H210+H240+H282+H300+H306+H312+H318+H324</f>
        <v>0</v>
      </c>
      <c r="I174" s="8">
        <f>I180+I186+I204+I210+I240+I282+I300+I306+I312+I318+I324</f>
        <v>0</v>
      </c>
      <c r="J174" s="8">
        <f t="shared" si="5"/>
        <v>0</v>
      </c>
      <c r="K174" s="6"/>
    </row>
    <row r="175" spans="2:11" ht="15.75">
      <c r="B175" s="58"/>
      <c r="C175" s="29"/>
      <c r="D175" s="12" t="s">
        <v>33</v>
      </c>
      <c r="E175" s="8">
        <f>E181+E187+E205+E211+E241+E259+E283+E301+E307+E313+E319+E325</f>
        <v>0</v>
      </c>
      <c r="F175" s="8">
        <f>F181+F187+F205+F211+F241+F259+F283+F301+F307+F313+F319+F325</f>
        <v>0</v>
      </c>
      <c r="G175" s="8">
        <f>G181+G187+G205+G211+G241+G259+G283+G301+G307+G313+G319+G325</f>
        <v>0</v>
      </c>
      <c r="H175" s="8">
        <f>H181+H187+H205+H211+H241+H259+H283+H301+H307+H313+H319+H325</f>
        <v>0</v>
      </c>
      <c r="I175" s="8">
        <f>I181+I187+I205+I211+I241+I259+I283+I301+I307+I313+I319+I325</f>
        <v>0</v>
      </c>
      <c r="J175" s="8">
        <f t="shared" si="5"/>
        <v>0</v>
      </c>
      <c r="K175" s="6"/>
    </row>
    <row r="176" spans="2:11" ht="15.75">
      <c r="B176" s="57" t="s">
        <v>58</v>
      </c>
      <c r="C176" s="27" t="s">
        <v>7</v>
      </c>
      <c r="D176" s="11" t="s">
        <v>28</v>
      </c>
      <c r="E176" s="8">
        <f aca="true" t="shared" si="11" ref="E176:J176">E177+E178+E179+E180+E181</f>
        <v>1849.7</v>
      </c>
      <c r="F176" s="8">
        <f t="shared" si="11"/>
        <v>2026.9</v>
      </c>
      <c r="G176" s="8">
        <f t="shared" si="11"/>
        <v>1936.3</v>
      </c>
      <c r="H176" s="8">
        <f t="shared" si="11"/>
        <v>755.2</v>
      </c>
      <c r="I176" s="8">
        <f t="shared" si="11"/>
        <v>2987</v>
      </c>
      <c r="J176" s="8">
        <f t="shared" si="11"/>
        <v>9555.1</v>
      </c>
      <c r="K176" s="6"/>
    </row>
    <row r="177" spans="2:11" ht="15.75">
      <c r="B177" s="57"/>
      <c r="C177" s="28"/>
      <c r="D177" s="11" t="s">
        <v>29</v>
      </c>
      <c r="E177" s="8">
        <v>1849.7</v>
      </c>
      <c r="F177" s="8">
        <v>2026.9</v>
      </c>
      <c r="G177" s="8">
        <v>1936.3</v>
      </c>
      <c r="H177" s="8">
        <v>755.2</v>
      </c>
      <c r="I177" s="8">
        <v>2987</v>
      </c>
      <c r="J177" s="8">
        <f>SUM(E177:I177)</f>
        <v>9555.1</v>
      </c>
      <c r="K177" s="6"/>
    </row>
    <row r="178" spans="2:11" ht="15.75">
      <c r="B178" s="57"/>
      <c r="C178" s="28"/>
      <c r="D178" s="11" t="s">
        <v>30</v>
      </c>
      <c r="E178" s="8"/>
      <c r="F178" s="8"/>
      <c r="G178" s="8"/>
      <c r="H178" s="8"/>
      <c r="I178" s="8"/>
      <c r="J178" s="8">
        <v>0</v>
      </c>
      <c r="K178" s="6"/>
    </row>
    <row r="179" spans="2:11" ht="15.75">
      <c r="B179" s="57"/>
      <c r="C179" s="28"/>
      <c r="D179" s="11" t="s">
        <v>31</v>
      </c>
      <c r="E179" s="8"/>
      <c r="F179" s="8"/>
      <c r="G179" s="8"/>
      <c r="H179" s="8"/>
      <c r="I179" s="8"/>
      <c r="J179" s="8">
        <v>0</v>
      </c>
      <c r="K179" s="6"/>
    </row>
    <row r="180" spans="2:11" ht="15.75">
      <c r="B180" s="57"/>
      <c r="C180" s="28"/>
      <c r="D180" s="11" t="s">
        <v>32</v>
      </c>
      <c r="E180" s="8"/>
      <c r="F180" s="8"/>
      <c r="G180" s="8"/>
      <c r="H180" s="8"/>
      <c r="I180" s="8"/>
      <c r="J180" s="8">
        <v>0</v>
      </c>
      <c r="K180" s="6"/>
    </row>
    <row r="181" spans="2:11" ht="15.75">
      <c r="B181" s="57"/>
      <c r="C181" s="29"/>
      <c r="D181" s="12" t="s">
        <v>33</v>
      </c>
      <c r="E181" s="8"/>
      <c r="F181" s="8"/>
      <c r="G181" s="8"/>
      <c r="H181" s="8"/>
      <c r="I181" s="8"/>
      <c r="J181" s="8">
        <v>0</v>
      </c>
      <c r="K181" s="6"/>
    </row>
    <row r="182" spans="2:11" ht="15.75">
      <c r="B182" s="57" t="s">
        <v>59</v>
      </c>
      <c r="C182" s="27" t="s">
        <v>7</v>
      </c>
      <c r="D182" s="11" t="s">
        <v>28</v>
      </c>
      <c r="E182" s="8">
        <f aca="true" t="shared" si="12" ref="E182:J182">E183+E184+E185+E186+E187</f>
        <v>13430.8</v>
      </c>
      <c r="F182" s="8">
        <f t="shared" si="12"/>
        <v>15702.1</v>
      </c>
      <c r="G182" s="8">
        <f t="shared" si="12"/>
        <v>15702</v>
      </c>
      <c r="H182" s="8">
        <f t="shared" si="12"/>
        <v>2333</v>
      </c>
      <c r="I182" s="8">
        <f t="shared" si="12"/>
        <v>7742</v>
      </c>
      <c r="J182" s="8">
        <f t="shared" si="12"/>
        <v>54909.899999999994</v>
      </c>
      <c r="K182" s="6"/>
    </row>
    <row r="183" spans="2:11" ht="15.75">
      <c r="B183" s="57"/>
      <c r="C183" s="28"/>
      <c r="D183" s="11" t="s">
        <v>29</v>
      </c>
      <c r="E183" s="8">
        <v>8032.4</v>
      </c>
      <c r="F183" s="8">
        <v>1099.1</v>
      </c>
      <c r="G183" s="8">
        <v>1099.1</v>
      </c>
      <c r="H183" s="8">
        <f aca="true" t="shared" si="13" ref="F183:I185">H189+H195</f>
        <v>163.3</v>
      </c>
      <c r="I183" s="8">
        <v>7742</v>
      </c>
      <c r="J183" s="8">
        <f aca="true" t="shared" si="14" ref="J183:J199">SUM(E183:I183)</f>
        <v>18135.9</v>
      </c>
      <c r="K183" s="6"/>
    </row>
    <row r="184" spans="2:11" ht="15.75">
      <c r="B184" s="57"/>
      <c r="C184" s="28"/>
      <c r="D184" s="11" t="s">
        <v>30</v>
      </c>
      <c r="E184" s="8">
        <v>3183.2</v>
      </c>
      <c r="F184" s="8">
        <v>14603</v>
      </c>
      <c r="G184" s="8">
        <v>14602.9</v>
      </c>
      <c r="H184" s="8">
        <f t="shared" si="13"/>
        <v>2169.7</v>
      </c>
      <c r="I184" s="8">
        <f t="shared" si="13"/>
        <v>0</v>
      </c>
      <c r="J184" s="8">
        <f t="shared" si="14"/>
        <v>34558.799999999996</v>
      </c>
      <c r="K184" s="6"/>
    </row>
    <row r="185" spans="2:11" ht="15.75">
      <c r="B185" s="57"/>
      <c r="C185" s="28"/>
      <c r="D185" s="11" t="s">
        <v>31</v>
      </c>
      <c r="E185" s="8">
        <v>2215.2</v>
      </c>
      <c r="F185" s="8">
        <f t="shared" si="13"/>
        <v>0</v>
      </c>
      <c r="G185" s="8">
        <f t="shared" si="13"/>
        <v>0</v>
      </c>
      <c r="H185" s="8">
        <f t="shared" si="13"/>
        <v>0</v>
      </c>
      <c r="I185" s="8">
        <f t="shared" si="13"/>
        <v>0</v>
      </c>
      <c r="J185" s="8">
        <f t="shared" si="14"/>
        <v>2215.2</v>
      </c>
      <c r="K185" s="6"/>
    </row>
    <row r="186" spans="2:11" ht="15.75">
      <c r="B186" s="57"/>
      <c r="C186" s="28"/>
      <c r="D186" s="11" t="s">
        <v>32</v>
      </c>
      <c r="E186" s="8"/>
      <c r="F186" s="8"/>
      <c r="G186" s="8"/>
      <c r="H186" s="8"/>
      <c r="I186" s="8"/>
      <c r="J186" s="8">
        <f t="shared" si="14"/>
        <v>0</v>
      </c>
      <c r="K186" s="6"/>
    </row>
    <row r="187" spans="2:11" ht="15.75">
      <c r="B187" s="57"/>
      <c r="C187" s="29"/>
      <c r="D187" s="12" t="s">
        <v>33</v>
      </c>
      <c r="E187" s="8"/>
      <c r="F187" s="8"/>
      <c r="G187" s="8"/>
      <c r="H187" s="8"/>
      <c r="I187" s="8"/>
      <c r="J187" s="8">
        <f t="shared" si="14"/>
        <v>0</v>
      </c>
      <c r="K187" s="6"/>
    </row>
    <row r="188" spans="2:11" ht="15.75">
      <c r="B188" s="54" t="s">
        <v>60</v>
      </c>
      <c r="C188" s="33" t="s">
        <v>39</v>
      </c>
      <c r="D188" s="11" t="s">
        <v>28</v>
      </c>
      <c r="E188" s="8"/>
      <c r="F188" s="8">
        <f>F189+F190</f>
        <v>2333</v>
      </c>
      <c r="G188" s="8">
        <f>G189+G190</f>
        <v>2333</v>
      </c>
      <c r="H188" s="8">
        <f>H189+H190</f>
        <v>2333</v>
      </c>
      <c r="I188" s="8"/>
      <c r="J188" s="8">
        <f t="shared" si="14"/>
        <v>6999</v>
      </c>
      <c r="K188" s="6"/>
    </row>
    <row r="189" spans="2:11" ht="15.75">
      <c r="B189" s="55"/>
      <c r="C189" s="33"/>
      <c r="D189" s="11" t="s">
        <v>29</v>
      </c>
      <c r="E189" s="8"/>
      <c r="F189" s="8">
        <v>163.3</v>
      </c>
      <c r="G189" s="8">
        <v>163.3</v>
      </c>
      <c r="H189" s="8">
        <v>163.3</v>
      </c>
      <c r="I189" s="8"/>
      <c r="J189" s="8">
        <f t="shared" si="14"/>
        <v>489.90000000000003</v>
      </c>
      <c r="K189" s="6"/>
    </row>
    <row r="190" spans="2:11" ht="15.75">
      <c r="B190" s="55"/>
      <c r="C190" s="33"/>
      <c r="D190" s="11" t="s">
        <v>30</v>
      </c>
      <c r="E190" s="8"/>
      <c r="F190" s="8">
        <v>2169.7</v>
      </c>
      <c r="G190" s="8">
        <v>2169.7</v>
      </c>
      <c r="H190" s="8">
        <v>2169.7</v>
      </c>
      <c r="I190" s="8"/>
      <c r="J190" s="8">
        <f t="shared" si="14"/>
        <v>6509.099999999999</v>
      </c>
      <c r="K190" s="6"/>
    </row>
    <row r="191" spans="2:11" ht="15.75">
      <c r="B191" s="55"/>
      <c r="C191" s="33"/>
      <c r="D191" s="11" t="s">
        <v>31</v>
      </c>
      <c r="E191" s="8"/>
      <c r="F191" s="8"/>
      <c r="G191" s="8"/>
      <c r="H191" s="8"/>
      <c r="I191" s="8"/>
      <c r="J191" s="8">
        <f t="shared" si="14"/>
        <v>0</v>
      </c>
      <c r="K191" s="6"/>
    </row>
    <row r="192" spans="2:11" ht="15.75">
      <c r="B192" s="55"/>
      <c r="C192" s="33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6"/>
      <c r="C193" s="33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1" t="s">
        <v>61</v>
      </c>
      <c r="C194" s="33" t="s">
        <v>53</v>
      </c>
      <c r="D194" s="11" t="s">
        <v>28</v>
      </c>
      <c r="E194" s="8"/>
      <c r="F194" s="8">
        <f>F195+F196</f>
        <v>13369.099999999999</v>
      </c>
      <c r="G194" s="8">
        <f>G195+G196</f>
        <v>13369</v>
      </c>
      <c r="H194" s="8">
        <f>H195+H196</f>
        <v>0</v>
      </c>
      <c r="I194" s="8"/>
      <c r="J194" s="8">
        <f t="shared" si="14"/>
        <v>26738.1</v>
      </c>
      <c r="K194" s="6"/>
    </row>
    <row r="195" spans="2:11" ht="15.75">
      <c r="B195" s="31"/>
      <c r="C195" s="33"/>
      <c r="D195" s="11" t="s">
        <v>29</v>
      </c>
      <c r="E195" s="8"/>
      <c r="F195" s="8">
        <v>935.8</v>
      </c>
      <c r="G195" s="8">
        <v>935.8</v>
      </c>
      <c r="H195" s="8">
        <v>0</v>
      </c>
      <c r="I195" s="8"/>
      <c r="J195" s="8">
        <f t="shared" si="14"/>
        <v>1871.6</v>
      </c>
      <c r="K195" s="6"/>
    </row>
    <row r="196" spans="2:11" ht="15.75">
      <c r="B196" s="31"/>
      <c r="C196" s="33"/>
      <c r="D196" s="11" t="s">
        <v>30</v>
      </c>
      <c r="E196" s="8"/>
      <c r="F196" s="8">
        <v>12433.3</v>
      </c>
      <c r="G196" s="8">
        <v>12433.2</v>
      </c>
      <c r="H196" s="8">
        <v>0</v>
      </c>
      <c r="I196" s="8"/>
      <c r="J196" s="8">
        <f t="shared" si="14"/>
        <v>24866.5</v>
      </c>
      <c r="K196" s="6"/>
    </row>
    <row r="197" spans="2:11" ht="15.75">
      <c r="B197" s="31"/>
      <c r="C197" s="33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31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32"/>
      <c r="C199" s="33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7" t="s">
        <v>62</v>
      </c>
      <c r="C200" s="27" t="s">
        <v>7</v>
      </c>
      <c r="D200" s="11" t="s">
        <v>28</v>
      </c>
      <c r="E200" s="8">
        <f aca="true" t="shared" si="15" ref="E200:J200">E201+E202+E203+E204+E205</f>
        <v>0</v>
      </c>
      <c r="F200" s="8">
        <f t="shared" si="15"/>
        <v>0</v>
      </c>
      <c r="G200" s="8">
        <v>0</v>
      </c>
      <c r="H200" s="8">
        <f t="shared" si="15"/>
        <v>0</v>
      </c>
      <c r="I200" s="8">
        <f t="shared" si="15"/>
        <v>1127</v>
      </c>
      <c r="J200" s="8">
        <f t="shared" si="15"/>
        <v>1127</v>
      </c>
      <c r="K200" s="6"/>
    </row>
    <row r="201" spans="2:11" ht="15.75">
      <c r="B201" s="57"/>
      <c r="C201" s="28"/>
      <c r="D201" s="11" t="s">
        <v>29</v>
      </c>
      <c r="E201" s="8">
        <v>0</v>
      </c>
      <c r="F201" s="8">
        <v>0</v>
      </c>
      <c r="G201" s="8">
        <v>0</v>
      </c>
      <c r="H201" s="8">
        <v>0</v>
      </c>
      <c r="I201" s="8">
        <v>1127</v>
      </c>
      <c r="J201" s="8">
        <f>SUM(E201:I201)</f>
        <v>1127</v>
      </c>
      <c r="K201" s="6"/>
    </row>
    <row r="202" spans="2:11" ht="15.75">
      <c r="B202" s="57"/>
      <c r="C202" s="28"/>
      <c r="D202" s="11" t="s">
        <v>30</v>
      </c>
      <c r="E202" s="8"/>
      <c r="F202" s="8"/>
      <c r="G202" s="8"/>
      <c r="H202" s="8"/>
      <c r="I202" s="8"/>
      <c r="J202" s="8">
        <f>SUM(E202:I202)</f>
        <v>0</v>
      </c>
      <c r="K202" s="6"/>
    </row>
    <row r="203" spans="2:11" ht="15.75">
      <c r="B203" s="57"/>
      <c r="C203" s="28"/>
      <c r="D203" s="11" t="s">
        <v>31</v>
      </c>
      <c r="E203" s="8"/>
      <c r="F203" s="8"/>
      <c r="G203" s="8"/>
      <c r="H203" s="8"/>
      <c r="I203" s="8"/>
      <c r="J203" s="8">
        <v>0</v>
      </c>
      <c r="K203" s="6"/>
    </row>
    <row r="204" spans="2:11" ht="15.75">
      <c r="B204" s="57"/>
      <c r="C204" s="28"/>
      <c r="D204" s="11" t="s">
        <v>32</v>
      </c>
      <c r="E204" s="8"/>
      <c r="F204" s="8"/>
      <c r="G204" s="8"/>
      <c r="H204" s="8"/>
      <c r="I204" s="8"/>
      <c r="J204" s="8">
        <v>0</v>
      </c>
      <c r="K204" s="6"/>
    </row>
    <row r="205" spans="2:11" ht="15.75">
      <c r="B205" s="57"/>
      <c r="C205" s="29"/>
      <c r="D205" s="12" t="s">
        <v>33</v>
      </c>
      <c r="E205" s="8"/>
      <c r="F205" s="8"/>
      <c r="G205" s="8"/>
      <c r="H205" s="8"/>
      <c r="I205" s="8"/>
      <c r="J205" s="8">
        <v>0</v>
      </c>
      <c r="K205" s="6"/>
    </row>
    <row r="206" spans="2:11" ht="15.75">
      <c r="B206" s="57" t="s">
        <v>63</v>
      </c>
      <c r="C206" s="27" t="s">
        <v>7</v>
      </c>
      <c r="D206" s="11" t="s">
        <v>28</v>
      </c>
      <c r="E206" s="13">
        <f>E207+E208+E209+E210+E211</f>
        <v>397.7</v>
      </c>
      <c r="F206" s="13">
        <f>F207+F208+F209+F210+F211</f>
        <v>700</v>
      </c>
      <c r="G206" s="13">
        <f>G207+G208+G209+G210+G211</f>
        <v>700</v>
      </c>
      <c r="H206" s="13">
        <f>H207+H208+H209+H210+H211</f>
        <v>700</v>
      </c>
      <c r="I206" s="13">
        <f>I207+I208+I209+I210+I211</f>
        <v>5162.8</v>
      </c>
      <c r="J206" s="13">
        <f>SUM(E206:I206)</f>
        <v>7660.5</v>
      </c>
      <c r="K206" s="17" t="s">
        <v>19</v>
      </c>
    </row>
    <row r="207" spans="2:11" ht="15.75">
      <c r="B207" s="57"/>
      <c r="C207" s="28"/>
      <c r="D207" s="11" t="s">
        <v>29</v>
      </c>
      <c r="E207" s="13">
        <v>247</v>
      </c>
      <c r="F207" s="13">
        <v>49</v>
      </c>
      <c r="G207" s="13">
        <v>49</v>
      </c>
      <c r="H207" s="13">
        <v>49</v>
      </c>
      <c r="I207" s="13">
        <v>5162.8</v>
      </c>
      <c r="J207" s="13">
        <f>SUM(E207:I207)</f>
        <v>5556.8</v>
      </c>
      <c r="K207" s="17" t="s">
        <v>19</v>
      </c>
    </row>
    <row r="208" spans="2:11" ht="15.75">
      <c r="B208" s="57"/>
      <c r="C208" s="28"/>
      <c r="D208" s="11" t="s">
        <v>30</v>
      </c>
      <c r="E208" s="13">
        <v>150.7</v>
      </c>
      <c r="F208" s="13">
        <v>651</v>
      </c>
      <c r="G208" s="13">
        <v>651</v>
      </c>
      <c r="H208" s="13">
        <v>651</v>
      </c>
      <c r="I208" s="13"/>
      <c r="J208" s="13">
        <f aca="true" t="shared" si="16" ref="J208:J217">SUM(E208:I208)</f>
        <v>2103.7</v>
      </c>
      <c r="K208" s="17" t="s">
        <v>19</v>
      </c>
    </row>
    <row r="209" spans="2:11" ht="15.75">
      <c r="B209" s="57"/>
      <c r="C209" s="28"/>
      <c r="D209" s="11" t="s">
        <v>31</v>
      </c>
      <c r="E209" s="8"/>
      <c r="F209" s="8"/>
      <c r="G209" s="8"/>
      <c r="H209" s="8"/>
      <c r="I209" s="8"/>
      <c r="J209" s="13">
        <f t="shared" si="16"/>
        <v>0</v>
      </c>
      <c r="K209" s="6"/>
    </row>
    <row r="210" spans="2:11" ht="15.75">
      <c r="B210" s="57"/>
      <c r="C210" s="28"/>
      <c r="D210" s="11" t="s">
        <v>32</v>
      </c>
      <c r="E210" s="8"/>
      <c r="F210" s="8"/>
      <c r="G210" s="8"/>
      <c r="H210" s="8"/>
      <c r="I210" s="8"/>
      <c r="J210" s="13">
        <f t="shared" si="16"/>
        <v>0</v>
      </c>
      <c r="K210" s="6"/>
    </row>
    <row r="211" spans="2:11" ht="15.75">
      <c r="B211" s="57"/>
      <c r="C211" s="29"/>
      <c r="D211" s="12" t="s">
        <v>33</v>
      </c>
      <c r="E211" s="8"/>
      <c r="F211" s="8"/>
      <c r="G211" s="8"/>
      <c r="H211" s="8"/>
      <c r="I211" s="8"/>
      <c r="J211" s="13">
        <f t="shared" si="16"/>
        <v>0</v>
      </c>
      <c r="K211" s="6"/>
    </row>
    <row r="212" spans="2:11" ht="15.75">
      <c r="B212" s="54" t="s">
        <v>64</v>
      </c>
      <c r="C212" s="33" t="s">
        <v>39</v>
      </c>
      <c r="D212" s="11" t="s">
        <v>28</v>
      </c>
      <c r="E212" s="8"/>
      <c r="F212" s="8">
        <f>F213+F214+F215+F216+F217</f>
        <v>700</v>
      </c>
      <c r="G212" s="8">
        <f>G213+G214+G215+G216+G217</f>
        <v>700</v>
      </c>
      <c r="H212" s="8">
        <f>H213+H214+H215+H216+H217</f>
        <v>700</v>
      </c>
      <c r="I212" s="8">
        <f>I213+I214+I215+I216+I217</f>
        <v>0</v>
      </c>
      <c r="J212" s="13">
        <f t="shared" si="16"/>
        <v>2100</v>
      </c>
      <c r="K212" s="6"/>
    </row>
    <row r="213" spans="2:11" ht="15.75">
      <c r="B213" s="55"/>
      <c r="C213" s="33"/>
      <c r="D213" s="11" t="s">
        <v>29</v>
      </c>
      <c r="E213" s="8"/>
      <c r="F213" s="8">
        <v>49</v>
      </c>
      <c r="G213" s="8">
        <v>49</v>
      </c>
      <c r="H213" s="8">
        <v>49</v>
      </c>
      <c r="I213" s="8"/>
      <c r="J213" s="13">
        <f t="shared" si="16"/>
        <v>147</v>
      </c>
      <c r="K213" s="6"/>
    </row>
    <row r="214" spans="2:11" ht="15.75">
      <c r="B214" s="55"/>
      <c r="C214" s="33"/>
      <c r="D214" s="11" t="s">
        <v>30</v>
      </c>
      <c r="E214" s="8"/>
      <c r="F214" s="8">
        <v>651</v>
      </c>
      <c r="G214" s="8">
        <v>651</v>
      </c>
      <c r="H214" s="8">
        <v>651</v>
      </c>
      <c r="I214" s="8"/>
      <c r="J214" s="13">
        <f t="shared" si="16"/>
        <v>1953</v>
      </c>
      <c r="K214" s="6"/>
    </row>
    <row r="215" spans="2:11" ht="15.75">
      <c r="B215" s="55"/>
      <c r="C215" s="33"/>
      <c r="D215" s="11" t="s">
        <v>31</v>
      </c>
      <c r="E215" s="8"/>
      <c r="F215" s="8"/>
      <c r="G215" s="8"/>
      <c r="H215" s="8"/>
      <c r="I215" s="8"/>
      <c r="J215" s="13">
        <f t="shared" si="16"/>
        <v>0</v>
      </c>
      <c r="K215" s="6"/>
    </row>
    <row r="216" spans="2:11" ht="15.75">
      <c r="B216" s="55"/>
      <c r="C216" s="33"/>
      <c r="D216" s="11" t="s">
        <v>32</v>
      </c>
      <c r="E216" s="8"/>
      <c r="F216" s="8"/>
      <c r="G216" s="8"/>
      <c r="H216" s="8"/>
      <c r="I216" s="8"/>
      <c r="J216" s="13">
        <f t="shared" si="16"/>
        <v>0</v>
      </c>
      <c r="K216" s="6"/>
    </row>
    <row r="217" spans="2:11" ht="15.75">
      <c r="B217" s="56"/>
      <c r="C217" s="33"/>
      <c r="D217" s="12" t="s">
        <v>33</v>
      </c>
      <c r="E217" s="8"/>
      <c r="F217" s="8"/>
      <c r="G217" s="8"/>
      <c r="H217" s="8"/>
      <c r="I217" s="8"/>
      <c r="J217" s="13">
        <f t="shared" si="16"/>
        <v>0</v>
      </c>
      <c r="K217" s="6"/>
    </row>
    <row r="218" spans="2:11" ht="15.75">
      <c r="B218" s="24" t="s">
        <v>65</v>
      </c>
      <c r="C218" s="33" t="s">
        <v>39</v>
      </c>
      <c r="D218" s="11" t="s">
        <v>28</v>
      </c>
      <c r="E218" s="8">
        <f>E219+E220+E221+E222+E223</f>
        <v>615.2</v>
      </c>
      <c r="F218" s="8">
        <f>F219+F220+F221+F222+F223</f>
        <v>3215.2000000000003</v>
      </c>
      <c r="G218" s="8">
        <f>G219+G220+G221+G222+G223</f>
        <v>2543.5</v>
      </c>
      <c r="H218" s="8">
        <f>H219+H220+H221+H222+H223</f>
        <v>2479.8999999999996</v>
      </c>
      <c r="I218" s="8">
        <f>I219+I220+I221+I222+I223</f>
        <v>2850.8</v>
      </c>
      <c r="J218" s="8">
        <f>I218+H218+G218+F218+E218</f>
        <v>11704.6</v>
      </c>
      <c r="K218" s="6"/>
    </row>
    <row r="219" spans="2:11" ht="15.75">
      <c r="B219" s="25"/>
      <c r="C219" s="33"/>
      <c r="D219" s="11" t="s">
        <v>29</v>
      </c>
      <c r="E219" s="8">
        <f>E225+E231</f>
        <v>615.2</v>
      </c>
      <c r="F219" s="8">
        <f aca="true" t="shared" si="17" ref="F219:I223">F225+F231</f>
        <v>849.8000000000001</v>
      </c>
      <c r="G219" s="8">
        <f t="shared" si="17"/>
        <v>178.1</v>
      </c>
      <c r="H219" s="8">
        <f t="shared" si="17"/>
        <v>173.7</v>
      </c>
      <c r="I219" s="8">
        <f t="shared" si="17"/>
        <v>0</v>
      </c>
      <c r="J219" s="8">
        <f>I219+H219+G219+F219+E219</f>
        <v>1816.8</v>
      </c>
      <c r="K219" s="6"/>
    </row>
    <row r="220" spans="2:11" ht="15.75">
      <c r="B220" s="25"/>
      <c r="C220" s="33"/>
      <c r="D220" s="11" t="s">
        <v>30</v>
      </c>
      <c r="E220" s="8">
        <f>E226+E232</f>
        <v>0</v>
      </c>
      <c r="F220" s="8">
        <f t="shared" si="17"/>
        <v>2365.4</v>
      </c>
      <c r="G220" s="8">
        <f t="shared" si="17"/>
        <v>2365.4</v>
      </c>
      <c r="H220" s="8">
        <f t="shared" si="17"/>
        <v>2306.2</v>
      </c>
      <c r="I220" s="8">
        <f>I226+I232</f>
        <v>2850.8</v>
      </c>
      <c r="J220" s="8">
        <f>E220+F220+G220+H220+I220</f>
        <v>9887.8</v>
      </c>
      <c r="K220" s="6"/>
    </row>
    <row r="221" spans="2:11" ht="15.75">
      <c r="B221" s="25"/>
      <c r="C221" s="33"/>
      <c r="D221" s="11" t="s">
        <v>31</v>
      </c>
      <c r="E221" s="8">
        <f>E227+E233</f>
        <v>0</v>
      </c>
      <c r="F221" s="8">
        <f t="shared" si="17"/>
        <v>0</v>
      </c>
      <c r="G221" s="8">
        <f t="shared" si="17"/>
        <v>0</v>
      </c>
      <c r="H221" s="8">
        <f t="shared" si="17"/>
        <v>0</v>
      </c>
      <c r="I221" s="8">
        <f t="shared" si="17"/>
        <v>0</v>
      </c>
      <c r="J221" s="8">
        <f aca="true" t="shared" si="18" ref="J221:J259">E221+F221+G221+H221+I221</f>
        <v>0</v>
      </c>
      <c r="K221" s="6"/>
    </row>
    <row r="222" spans="2:11" ht="15.75">
      <c r="B222" s="25"/>
      <c r="C222" s="33"/>
      <c r="D222" s="11" t="s">
        <v>32</v>
      </c>
      <c r="E222" s="8">
        <f>E228+E234</f>
        <v>0</v>
      </c>
      <c r="F222" s="8">
        <f t="shared" si="17"/>
        <v>0</v>
      </c>
      <c r="G222" s="8">
        <f t="shared" si="17"/>
        <v>0</v>
      </c>
      <c r="H222" s="8">
        <f t="shared" si="17"/>
        <v>0</v>
      </c>
      <c r="I222" s="8">
        <f t="shared" si="17"/>
        <v>0</v>
      </c>
      <c r="J222" s="8">
        <f t="shared" si="18"/>
        <v>0</v>
      </c>
      <c r="K222" s="6"/>
    </row>
    <row r="223" spans="2:11" ht="15.75">
      <c r="B223" s="26"/>
      <c r="C223" s="33"/>
      <c r="D223" s="12" t="s">
        <v>33</v>
      </c>
      <c r="E223" s="8">
        <f>E229+E235</f>
        <v>0</v>
      </c>
      <c r="F223" s="8">
        <f t="shared" si="17"/>
        <v>0</v>
      </c>
      <c r="G223" s="8">
        <f t="shared" si="17"/>
        <v>0</v>
      </c>
      <c r="H223" s="8">
        <f t="shared" si="17"/>
        <v>0</v>
      </c>
      <c r="I223" s="8">
        <f t="shared" si="17"/>
        <v>0</v>
      </c>
      <c r="J223" s="8">
        <f t="shared" si="18"/>
        <v>0</v>
      </c>
      <c r="K223" s="6"/>
    </row>
    <row r="224" spans="2:11" ht="15.75">
      <c r="B224" s="54" t="s">
        <v>66</v>
      </c>
      <c r="C224" s="33" t="s">
        <v>39</v>
      </c>
      <c r="D224" s="11" t="s">
        <v>28</v>
      </c>
      <c r="E224" s="8"/>
      <c r="F224" s="8">
        <f>F225+F226+F227+F228+F229</f>
        <v>2543.5</v>
      </c>
      <c r="G224" s="8">
        <f>G225+G226+G227+G228+G229</f>
        <v>2543.5</v>
      </c>
      <c r="H224" s="8">
        <f>H225+H226+H227+H228+H229</f>
        <v>2479.8999999999996</v>
      </c>
      <c r="I224" s="8">
        <f>I225+I226+I227+I228+I229</f>
        <v>0</v>
      </c>
      <c r="J224" s="8">
        <f t="shared" si="18"/>
        <v>7566.9</v>
      </c>
      <c r="K224" s="6"/>
    </row>
    <row r="225" spans="2:11" ht="15.75">
      <c r="B225" s="55"/>
      <c r="C225" s="33"/>
      <c r="D225" s="11" t="s">
        <v>29</v>
      </c>
      <c r="E225" s="8"/>
      <c r="F225" s="8">
        <v>178.1</v>
      </c>
      <c r="G225" s="8">
        <v>178.1</v>
      </c>
      <c r="H225" s="8">
        <v>173.7</v>
      </c>
      <c r="I225" s="8"/>
      <c r="J225" s="8">
        <f t="shared" si="18"/>
        <v>529.9</v>
      </c>
      <c r="K225" s="6"/>
    </row>
    <row r="226" spans="2:11" ht="15.75">
      <c r="B226" s="55"/>
      <c r="C226" s="33"/>
      <c r="D226" s="11" t="s">
        <v>30</v>
      </c>
      <c r="E226" s="8"/>
      <c r="F226" s="8">
        <v>2365.4</v>
      </c>
      <c r="G226" s="8">
        <v>2365.4</v>
      </c>
      <c r="H226" s="8">
        <v>2306.2</v>
      </c>
      <c r="I226" s="8"/>
      <c r="J226" s="8">
        <f t="shared" si="18"/>
        <v>7037</v>
      </c>
      <c r="K226" s="6"/>
    </row>
    <row r="227" spans="2:11" ht="15.75">
      <c r="B227" s="55"/>
      <c r="C227" s="33"/>
      <c r="D227" s="11" t="s">
        <v>31</v>
      </c>
      <c r="E227" s="8"/>
      <c r="F227" s="8"/>
      <c r="G227" s="8"/>
      <c r="H227" s="8"/>
      <c r="I227" s="8"/>
      <c r="J227" s="8">
        <f t="shared" si="18"/>
        <v>0</v>
      </c>
      <c r="K227" s="6"/>
    </row>
    <row r="228" spans="2:11" ht="15.75">
      <c r="B228" s="55"/>
      <c r="C228" s="33"/>
      <c r="D228" s="11" t="s">
        <v>32</v>
      </c>
      <c r="E228" s="8"/>
      <c r="F228" s="8"/>
      <c r="G228" s="8"/>
      <c r="H228" s="8"/>
      <c r="I228" s="8"/>
      <c r="J228" s="8">
        <f t="shared" si="18"/>
        <v>0</v>
      </c>
      <c r="K228" s="6"/>
    </row>
    <row r="229" spans="2:11" ht="15.75">
      <c r="B229" s="56"/>
      <c r="C229" s="33"/>
      <c r="D229" s="12" t="s">
        <v>33</v>
      </c>
      <c r="E229" s="8"/>
      <c r="F229" s="8"/>
      <c r="G229" s="8"/>
      <c r="H229" s="8"/>
      <c r="I229" s="8"/>
      <c r="J229" s="8">
        <f t="shared" si="18"/>
        <v>0</v>
      </c>
      <c r="K229" s="6"/>
    </row>
    <row r="230" spans="2:11" ht="15.75">
      <c r="B230" s="34" t="s">
        <v>67</v>
      </c>
      <c r="C230" s="33" t="s">
        <v>68</v>
      </c>
      <c r="D230" s="11" t="s">
        <v>28</v>
      </c>
      <c r="E230" s="8">
        <f>E231+E232+E233+E234+E235</f>
        <v>615.2</v>
      </c>
      <c r="F230" s="8">
        <f>F231+F232+F233+F234+F235</f>
        <v>671.7</v>
      </c>
      <c r="G230" s="8">
        <f>G231+G232+G233+G234+G235</f>
        <v>0</v>
      </c>
      <c r="H230" s="8">
        <f>H231+H232+H233+H234+H235</f>
        <v>0</v>
      </c>
      <c r="I230" s="8">
        <f>I231+I232+I233+I234+I235</f>
        <v>2850.8</v>
      </c>
      <c r="J230" s="8">
        <f t="shared" si="18"/>
        <v>4137.700000000001</v>
      </c>
      <c r="K230" s="6"/>
    </row>
    <row r="231" spans="2:11" ht="15.75">
      <c r="B231" s="34"/>
      <c r="C231" s="33"/>
      <c r="D231" s="11" t="s">
        <v>29</v>
      </c>
      <c r="E231" s="8">
        <v>615.2</v>
      </c>
      <c r="F231" s="8">
        <v>671.7</v>
      </c>
      <c r="G231" s="8"/>
      <c r="H231" s="8"/>
      <c r="I231" s="8"/>
      <c r="J231" s="8">
        <f t="shared" si="18"/>
        <v>1286.9</v>
      </c>
      <c r="K231" s="6"/>
    </row>
    <row r="232" spans="2:11" ht="15.75">
      <c r="B232" s="34"/>
      <c r="C232" s="33"/>
      <c r="D232" s="11" t="s">
        <v>30</v>
      </c>
      <c r="E232" s="8">
        <v>0</v>
      </c>
      <c r="F232" s="8"/>
      <c r="G232" s="8"/>
      <c r="H232" s="8"/>
      <c r="I232" s="8">
        <v>2850.8</v>
      </c>
      <c r="J232" s="8">
        <f t="shared" si="18"/>
        <v>2850.8</v>
      </c>
      <c r="K232" s="6"/>
    </row>
    <row r="233" spans="2:11" ht="15.75">
      <c r="B233" s="34"/>
      <c r="C233" s="33"/>
      <c r="D233" s="11" t="s">
        <v>31</v>
      </c>
      <c r="E233" s="8"/>
      <c r="F233" s="8"/>
      <c r="G233" s="8"/>
      <c r="H233" s="8"/>
      <c r="I233" s="8"/>
      <c r="J233" s="8">
        <f t="shared" si="18"/>
        <v>0</v>
      </c>
      <c r="K233" s="6"/>
    </row>
    <row r="234" spans="2:11" ht="15.75">
      <c r="B234" s="34"/>
      <c r="C234" s="33"/>
      <c r="D234" s="11" t="s">
        <v>32</v>
      </c>
      <c r="E234" s="8"/>
      <c r="F234" s="8"/>
      <c r="G234" s="8"/>
      <c r="H234" s="8"/>
      <c r="I234" s="8"/>
      <c r="J234" s="8">
        <f t="shared" si="18"/>
        <v>0</v>
      </c>
      <c r="K234" s="6"/>
    </row>
    <row r="235" spans="2:11" ht="15.75">
      <c r="B235" s="34"/>
      <c r="C235" s="33"/>
      <c r="D235" s="12" t="s">
        <v>33</v>
      </c>
      <c r="E235" s="8"/>
      <c r="F235" s="8"/>
      <c r="G235" s="8"/>
      <c r="H235" s="8"/>
      <c r="I235" s="8"/>
      <c r="J235" s="8">
        <f t="shared" si="18"/>
        <v>0</v>
      </c>
      <c r="K235" s="6"/>
    </row>
    <row r="236" spans="2:11" ht="15.75">
      <c r="B236" s="51" t="s">
        <v>3</v>
      </c>
      <c r="C236" s="27" t="s">
        <v>7</v>
      </c>
      <c r="D236" s="11" t="s">
        <v>28</v>
      </c>
      <c r="E236" s="8">
        <f>E237+E238+E239+E240+E241</f>
        <v>10401.8</v>
      </c>
      <c r="F236" s="8">
        <f>F237+F238+F239+F240+F241</f>
        <v>83879.1</v>
      </c>
      <c r="G236" s="8">
        <f>G237+G238+G239+G240+G241</f>
        <v>0</v>
      </c>
      <c r="H236" s="8">
        <f>H237+H238+H239+H240+H241</f>
        <v>0</v>
      </c>
      <c r="I236" s="8">
        <f>I237+I238+I239+I240+I241</f>
        <v>0</v>
      </c>
      <c r="J236" s="8">
        <f t="shared" si="18"/>
        <v>94280.90000000001</v>
      </c>
      <c r="K236" s="6"/>
    </row>
    <row r="237" spans="2:11" ht="15.75">
      <c r="B237" s="52"/>
      <c r="C237" s="28"/>
      <c r="D237" s="11" t="s">
        <v>29</v>
      </c>
      <c r="E237" s="8">
        <v>3411.9</v>
      </c>
      <c r="F237" s="8">
        <v>5871.5</v>
      </c>
      <c r="G237" s="8">
        <v>0</v>
      </c>
      <c r="H237" s="8">
        <v>0</v>
      </c>
      <c r="I237" s="8">
        <v>0</v>
      </c>
      <c r="J237" s="8">
        <f t="shared" si="18"/>
        <v>9283.4</v>
      </c>
      <c r="K237" s="6"/>
    </row>
    <row r="238" spans="2:11" ht="15.75">
      <c r="B238" s="52"/>
      <c r="C238" s="28"/>
      <c r="D238" s="11" t="s">
        <v>30</v>
      </c>
      <c r="E238" s="8">
        <v>6989.9</v>
      </c>
      <c r="F238" s="8">
        <v>78007.6</v>
      </c>
      <c r="G238" s="8">
        <v>0</v>
      </c>
      <c r="H238" s="8">
        <v>0</v>
      </c>
      <c r="I238" s="8">
        <v>0</v>
      </c>
      <c r="J238" s="8">
        <f t="shared" si="18"/>
        <v>84997.5</v>
      </c>
      <c r="K238" s="6"/>
    </row>
    <row r="239" spans="2:11" ht="15.75">
      <c r="B239" s="52"/>
      <c r="C239" s="28"/>
      <c r="D239" s="11" t="s">
        <v>31</v>
      </c>
      <c r="E239" s="8"/>
      <c r="F239" s="8"/>
      <c r="G239" s="8"/>
      <c r="H239" s="8"/>
      <c r="I239" s="8"/>
      <c r="J239" s="8">
        <f t="shared" si="18"/>
        <v>0</v>
      </c>
      <c r="K239" s="6"/>
    </row>
    <row r="240" spans="2:11" ht="15.75">
      <c r="B240" s="52"/>
      <c r="C240" s="28"/>
      <c r="D240" s="11" t="s">
        <v>32</v>
      </c>
      <c r="E240" s="8"/>
      <c r="F240" s="8"/>
      <c r="G240" s="8"/>
      <c r="H240" s="8"/>
      <c r="I240" s="8"/>
      <c r="J240" s="8">
        <f t="shared" si="18"/>
        <v>0</v>
      </c>
      <c r="K240" s="6"/>
    </row>
    <row r="241" spans="2:11" ht="15.75">
      <c r="B241" s="53"/>
      <c r="C241" s="29"/>
      <c r="D241" s="12" t="s">
        <v>33</v>
      </c>
      <c r="E241" s="8"/>
      <c r="F241" s="8"/>
      <c r="G241" s="8"/>
      <c r="H241" s="8"/>
      <c r="I241" s="8"/>
      <c r="J241" s="8">
        <f t="shared" si="18"/>
        <v>0</v>
      </c>
      <c r="K241" s="6"/>
    </row>
    <row r="242" spans="2:11" ht="15.75">
      <c r="B242" s="30" t="s">
        <v>69</v>
      </c>
      <c r="C242" s="33" t="s">
        <v>68</v>
      </c>
      <c r="D242" s="11" t="s">
        <v>28</v>
      </c>
      <c r="E242" s="8"/>
      <c r="F242" s="8">
        <f>F243+F244+F245+F246+F247</f>
        <v>83879.1</v>
      </c>
      <c r="G242" s="8">
        <f>G243+G244+G245+G246+G247</f>
        <v>0</v>
      </c>
      <c r="H242" s="8">
        <f>H243+H244+H245+H246+H247</f>
        <v>0</v>
      </c>
      <c r="I242" s="8">
        <f>I243+I244+I245+I246+I247</f>
        <v>0</v>
      </c>
      <c r="J242" s="8">
        <f t="shared" si="18"/>
        <v>83879.1</v>
      </c>
      <c r="K242" s="6"/>
    </row>
    <row r="243" spans="2:11" ht="15.75">
      <c r="B243" s="49"/>
      <c r="C243" s="33"/>
      <c r="D243" s="11" t="s">
        <v>29</v>
      </c>
      <c r="E243" s="8"/>
      <c r="F243" s="8">
        <v>5871.5</v>
      </c>
      <c r="G243" s="8">
        <v>0</v>
      </c>
      <c r="H243" s="8">
        <v>0</v>
      </c>
      <c r="I243" s="8">
        <v>0</v>
      </c>
      <c r="J243" s="8">
        <f t="shared" si="18"/>
        <v>5871.5</v>
      </c>
      <c r="K243" s="6"/>
    </row>
    <row r="244" spans="2:11" ht="15.75">
      <c r="B244" s="49"/>
      <c r="C244" s="33"/>
      <c r="D244" s="11" t="s">
        <v>30</v>
      </c>
      <c r="E244" s="8"/>
      <c r="F244" s="8">
        <v>78007.6</v>
      </c>
      <c r="G244" s="8">
        <v>0</v>
      </c>
      <c r="H244" s="8">
        <v>0</v>
      </c>
      <c r="I244" s="8">
        <v>0</v>
      </c>
      <c r="J244" s="8">
        <f t="shared" si="18"/>
        <v>78007.6</v>
      </c>
      <c r="K244" s="6"/>
    </row>
    <row r="245" spans="2:11" ht="15.75">
      <c r="B245" s="49"/>
      <c r="C245" s="33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49"/>
      <c r="C246" s="33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50"/>
      <c r="C247" s="33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30" t="s">
        <v>70</v>
      </c>
      <c r="C248" s="33" t="s">
        <v>68</v>
      </c>
      <c r="D248" s="11" t="s">
        <v>28</v>
      </c>
      <c r="E248" s="8"/>
      <c r="F248" s="8"/>
      <c r="G248" s="8"/>
      <c r="H248" s="8"/>
      <c r="I248" s="8"/>
      <c r="J248" s="8">
        <f t="shared" si="18"/>
        <v>0</v>
      </c>
      <c r="K248" s="6"/>
    </row>
    <row r="249" spans="2:11" ht="15.75">
      <c r="B249" s="49"/>
      <c r="C249" s="33"/>
      <c r="D249" s="11" t="s">
        <v>29</v>
      </c>
      <c r="E249" s="8"/>
      <c r="F249" s="8"/>
      <c r="G249" s="8"/>
      <c r="H249" s="8"/>
      <c r="I249" s="8"/>
      <c r="J249" s="8">
        <f t="shared" si="18"/>
        <v>0</v>
      </c>
      <c r="K249" s="6"/>
    </row>
    <row r="250" spans="2:11" ht="15.75">
      <c r="B250" s="49"/>
      <c r="C250" s="33"/>
      <c r="D250" s="11" t="s">
        <v>30</v>
      </c>
      <c r="E250" s="8"/>
      <c r="F250" s="8"/>
      <c r="G250" s="8"/>
      <c r="H250" s="8"/>
      <c r="I250" s="8"/>
      <c r="J250" s="8">
        <f t="shared" si="18"/>
        <v>0</v>
      </c>
      <c r="K250" s="6"/>
    </row>
    <row r="251" spans="2:11" ht="15.75">
      <c r="B251" s="49"/>
      <c r="C251" s="33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49"/>
      <c r="C252" s="33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50"/>
      <c r="C253" s="33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24" t="s">
        <v>71</v>
      </c>
      <c r="C254" s="27" t="s">
        <v>7</v>
      </c>
      <c r="D254" s="18" t="s">
        <v>28</v>
      </c>
      <c r="E254" s="5">
        <f>E255+E256+E257+E258+E259</f>
        <v>319.7</v>
      </c>
      <c r="F254" s="5">
        <f>F255+F256+F257+F258+F259</f>
        <v>0</v>
      </c>
      <c r="G254" s="5">
        <f>G255+G256+G257+G258+G259</f>
        <v>0</v>
      </c>
      <c r="H254" s="5">
        <f>H255+H256+H257+H258+H259</f>
        <v>0</v>
      </c>
      <c r="I254" s="5">
        <f>I255+I256+I257+I258+I259</f>
        <v>655</v>
      </c>
      <c r="J254" s="5">
        <f t="shared" si="18"/>
        <v>974.7</v>
      </c>
      <c r="K254" s="6"/>
    </row>
    <row r="255" spans="2:11" ht="15.75">
      <c r="B255" s="25"/>
      <c r="C255" s="28"/>
      <c r="D255" s="18" t="s">
        <v>29</v>
      </c>
      <c r="E255" s="5">
        <f>E261+E267+E273</f>
        <v>319.7</v>
      </c>
      <c r="F255" s="5">
        <f>F261+F267+F273</f>
        <v>0</v>
      </c>
      <c r="G255" s="5">
        <f>G261+G267+G273</f>
        <v>0</v>
      </c>
      <c r="H255" s="5">
        <f>H261+H267+H273</f>
        <v>0</v>
      </c>
      <c r="I255" s="5">
        <f>I261+I267+I273</f>
        <v>655</v>
      </c>
      <c r="J255" s="5">
        <f t="shared" si="18"/>
        <v>974.7</v>
      </c>
      <c r="K255" s="6"/>
    </row>
    <row r="256" spans="2:11" ht="15.75">
      <c r="B256" s="25"/>
      <c r="C256" s="28"/>
      <c r="D256" s="11" t="s">
        <v>30</v>
      </c>
      <c r="E256" s="8">
        <f aca="true" t="shared" si="19" ref="E256:I259">E262+E268+E274</f>
        <v>0</v>
      </c>
      <c r="F256" s="8">
        <f t="shared" si="19"/>
        <v>0</v>
      </c>
      <c r="G256" s="8">
        <f t="shared" si="19"/>
        <v>0</v>
      </c>
      <c r="H256" s="8">
        <f t="shared" si="19"/>
        <v>0</v>
      </c>
      <c r="I256" s="8">
        <f t="shared" si="19"/>
        <v>0</v>
      </c>
      <c r="J256" s="8">
        <f t="shared" si="18"/>
        <v>0</v>
      </c>
      <c r="K256" s="6"/>
    </row>
    <row r="257" spans="2:11" ht="15.75">
      <c r="B257" s="25"/>
      <c r="C257" s="28"/>
      <c r="D257" s="11" t="s">
        <v>31</v>
      </c>
      <c r="E257" s="8">
        <f t="shared" si="19"/>
        <v>0</v>
      </c>
      <c r="F257" s="8">
        <f t="shared" si="19"/>
        <v>0</v>
      </c>
      <c r="G257" s="8">
        <f t="shared" si="19"/>
        <v>0</v>
      </c>
      <c r="H257" s="8">
        <f t="shared" si="19"/>
        <v>0</v>
      </c>
      <c r="I257" s="8">
        <f t="shared" si="19"/>
        <v>0</v>
      </c>
      <c r="J257" s="8">
        <f t="shared" si="18"/>
        <v>0</v>
      </c>
      <c r="K257" s="6"/>
    </row>
    <row r="258" spans="2:11" ht="15.75">
      <c r="B258" s="25"/>
      <c r="C258" s="28"/>
      <c r="D258" s="11" t="s">
        <v>32</v>
      </c>
      <c r="E258" s="8">
        <f t="shared" si="19"/>
        <v>0</v>
      </c>
      <c r="F258" s="8">
        <f t="shared" si="19"/>
        <v>0</v>
      </c>
      <c r="G258" s="8">
        <f t="shared" si="19"/>
        <v>0</v>
      </c>
      <c r="H258" s="8">
        <f t="shared" si="19"/>
        <v>0</v>
      </c>
      <c r="I258" s="8">
        <f t="shared" si="19"/>
        <v>0</v>
      </c>
      <c r="J258" s="8">
        <f t="shared" si="18"/>
        <v>0</v>
      </c>
      <c r="K258" s="6"/>
    </row>
    <row r="259" spans="2:11" ht="15.75">
      <c r="B259" s="26"/>
      <c r="C259" s="29"/>
      <c r="D259" s="11" t="s">
        <v>33</v>
      </c>
      <c r="E259" s="8">
        <f t="shared" si="19"/>
        <v>0</v>
      </c>
      <c r="F259" s="8">
        <f t="shared" si="19"/>
        <v>0</v>
      </c>
      <c r="G259" s="8">
        <f t="shared" si="19"/>
        <v>0</v>
      </c>
      <c r="H259" s="8">
        <f t="shared" si="19"/>
        <v>0</v>
      </c>
      <c r="I259" s="8">
        <f t="shared" si="19"/>
        <v>0</v>
      </c>
      <c r="J259" s="8">
        <f t="shared" si="18"/>
        <v>0</v>
      </c>
      <c r="K259" s="6"/>
    </row>
    <row r="260" spans="2:11" ht="15.75">
      <c r="B260" s="24" t="s">
        <v>72</v>
      </c>
      <c r="C260" s="27" t="s">
        <v>7</v>
      </c>
      <c r="D260" s="11" t="s">
        <v>28</v>
      </c>
      <c r="E260" s="8">
        <f>E261+E262+E263+E264</f>
        <v>0</v>
      </c>
      <c r="F260" s="8">
        <f>F261+F262+F263+F264</f>
        <v>0</v>
      </c>
      <c r="G260" s="8">
        <f>G261</f>
        <v>0</v>
      </c>
      <c r="H260" s="8">
        <f>H261</f>
        <v>0</v>
      </c>
      <c r="I260" s="8">
        <f>I261</f>
        <v>355</v>
      </c>
      <c r="J260" s="8">
        <f>I260+H260+G260+F260+E260</f>
        <v>355</v>
      </c>
      <c r="K260" s="6"/>
    </row>
    <row r="261" spans="2:11" ht="15.75">
      <c r="B261" s="25"/>
      <c r="C261" s="28"/>
      <c r="D261" s="11" t="s">
        <v>29</v>
      </c>
      <c r="E261" s="8">
        <v>0</v>
      </c>
      <c r="F261" s="8">
        <v>0</v>
      </c>
      <c r="G261" s="8">
        <v>0</v>
      </c>
      <c r="H261" s="8">
        <v>0</v>
      </c>
      <c r="I261" s="8">
        <v>355</v>
      </c>
      <c r="J261" s="8">
        <f>I261+H261+G261+F261+E261</f>
        <v>355</v>
      </c>
      <c r="K261" s="6"/>
    </row>
    <row r="262" spans="2:11" ht="15.75">
      <c r="B262" s="25"/>
      <c r="C262" s="28"/>
      <c r="D262" s="11" t="s">
        <v>30</v>
      </c>
      <c r="E262" s="8"/>
      <c r="F262" s="8"/>
      <c r="G262" s="8"/>
      <c r="H262" s="8"/>
      <c r="I262" s="8"/>
      <c r="J262" s="8"/>
      <c r="K262" s="6"/>
    </row>
    <row r="263" spans="2:11" ht="15.75">
      <c r="B263" s="25"/>
      <c r="C263" s="28"/>
      <c r="D263" s="11" t="s">
        <v>31</v>
      </c>
      <c r="E263" s="8"/>
      <c r="F263" s="8"/>
      <c r="G263" s="8"/>
      <c r="H263" s="8"/>
      <c r="I263" s="8"/>
      <c r="J263" s="8"/>
      <c r="K263" s="6"/>
    </row>
    <row r="264" spans="2:11" ht="15.75">
      <c r="B264" s="25"/>
      <c r="C264" s="28"/>
      <c r="D264" s="11" t="s">
        <v>32</v>
      </c>
      <c r="E264" s="8"/>
      <c r="F264" s="8"/>
      <c r="G264" s="8"/>
      <c r="H264" s="8"/>
      <c r="I264" s="8"/>
      <c r="J264" s="8"/>
      <c r="K264" s="6"/>
    </row>
    <row r="265" spans="2:11" ht="15.75">
      <c r="B265" s="26"/>
      <c r="C265" s="29"/>
      <c r="D265" s="11" t="s">
        <v>33</v>
      </c>
      <c r="E265" s="8"/>
      <c r="F265" s="8"/>
      <c r="G265" s="8"/>
      <c r="H265" s="8"/>
      <c r="I265" s="8"/>
      <c r="J265" s="8"/>
      <c r="K265" s="6"/>
    </row>
    <row r="266" spans="2:11" ht="15.75">
      <c r="B266" s="24" t="s">
        <v>73</v>
      </c>
      <c r="C266" s="27" t="s">
        <v>7</v>
      </c>
      <c r="D266" s="11" t="s">
        <v>28</v>
      </c>
      <c r="E266" s="8">
        <f>E267+E268+E269+E270</f>
        <v>0</v>
      </c>
      <c r="F266" s="8">
        <f>F267+F268+F269+F270</f>
        <v>0</v>
      </c>
      <c r="G266" s="8">
        <f>G267+G268+G269+G270</f>
        <v>0</v>
      </c>
      <c r="H266" s="8">
        <f>H267+H268+H269+H270</f>
        <v>0</v>
      </c>
      <c r="I266" s="8">
        <f>I267+I268+I269+I270</f>
        <v>0</v>
      </c>
      <c r="J266" s="8">
        <f>I266+H266+G266+F266+E266</f>
        <v>0</v>
      </c>
      <c r="K266" s="6"/>
    </row>
    <row r="267" spans="2:11" ht="15.75">
      <c r="B267" s="25"/>
      <c r="C267" s="28"/>
      <c r="D267" s="11" t="s">
        <v>29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f>I267+H267+G267+F267+E267</f>
        <v>0</v>
      </c>
      <c r="K267" s="6"/>
    </row>
    <row r="268" spans="2:11" ht="15.75">
      <c r="B268" s="25"/>
      <c r="C268" s="28"/>
      <c r="D268" s="11" t="s">
        <v>30</v>
      </c>
      <c r="E268" s="8"/>
      <c r="F268" s="8"/>
      <c r="G268" s="8"/>
      <c r="H268" s="8"/>
      <c r="I268" s="8"/>
      <c r="J268" s="8"/>
      <c r="K268" s="6"/>
    </row>
    <row r="269" spans="2:11" ht="15.75">
      <c r="B269" s="25"/>
      <c r="C269" s="28"/>
      <c r="D269" s="11" t="s">
        <v>31</v>
      </c>
      <c r="E269" s="8"/>
      <c r="F269" s="8"/>
      <c r="G269" s="8"/>
      <c r="H269" s="8"/>
      <c r="I269" s="8"/>
      <c r="J269" s="8"/>
      <c r="K269" s="6"/>
    </row>
    <row r="270" spans="2:11" ht="15.75">
      <c r="B270" s="25"/>
      <c r="C270" s="28"/>
      <c r="D270" s="11" t="s">
        <v>32</v>
      </c>
      <c r="E270" s="8"/>
      <c r="F270" s="8"/>
      <c r="G270" s="8"/>
      <c r="H270" s="8"/>
      <c r="I270" s="8"/>
      <c r="J270" s="8"/>
      <c r="K270" s="6"/>
    </row>
    <row r="271" spans="2:11" ht="15.75">
      <c r="B271" s="26"/>
      <c r="C271" s="29"/>
      <c r="D271" s="11" t="s">
        <v>33</v>
      </c>
      <c r="E271" s="8"/>
      <c r="F271" s="8"/>
      <c r="G271" s="8"/>
      <c r="H271" s="8"/>
      <c r="I271" s="8"/>
      <c r="J271" s="8"/>
      <c r="K271" s="6"/>
    </row>
    <row r="272" spans="2:11" ht="15.75">
      <c r="B272" s="24" t="s">
        <v>74</v>
      </c>
      <c r="C272" s="27" t="s">
        <v>7</v>
      </c>
      <c r="D272" s="11" t="s">
        <v>28</v>
      </c>
      <c r="E272" s="8">
        <f aca="true" t="shared" si="20" ref="E272:J272">E273+E274+E275+E276</f>
        <v>319.7</v>
      </c>
      <c r="F272" s="8">
        <f t="shared" si="20"/>
        <v>0</v>
      </c>
      <c r="G272" s="8">
        <f t="shared" si="20"/>
        <v>0</v>
      </c>
      <c r="H272" s="8">
        <f t="shared" si="20"/>
        <v>0</v>
      </c>
      <c r="I272" s="8">
        <f t="shared" si="20"/>
        <v>300</v>
      </c>
      <c r="J272" s="8">
        <f t="shared" si="20"/>
        <v>619.7</v>
      </c>
      <c r="K272" s="6"/>
    </row>
    <row r="273" spans="2:11" ht="15.75">
      <c r="B273" s="25"/>
      <c r="C273" s="28"/>
      <c r="D273" s="11" t="s">
        <v>29</v>
      </c>
      <c r="E273" s="8">
        <v>319.7</v>
      </c>
      <c r="F273" s="8">
        <v>0</v>
      </c>
      <c r="G273" s="8">
        <v>0</v>
      </c>
      <c r="H273" s="8">
        <v>0</v>
      </c>
      <c r="I273" s="8">
        <v>300</v>
      </c>
      <c r="J273" s="8">
        <f>I273+H273+G273+F273+E273</f>
        <v>619.7</v>
      </c>
      <c r="K273" s="6"/>
    </row>
    <row r="274" spans="2:11" ht="15.75">
      <c r="B274" s="25"/>
      <c r="C274" s="28"/>
      <c r="D274" s="11" t="s">
        <v>30</v>
      </c>
      <c r="E274" s="8"/>
      <c r="F274" s="8"/>
      <c r="G274" s="8"/>
      <c r="H274" s="8"/>
      <c r="I274" s="8"/>
      <c r="J274" s="8"/>
      <c r="K274" s="6"/>
    </row>
    <row r="275" spans="2:11" ht="15.75">
      <c r="B275" s="25"/>
      <c r="C275" s="28"/>
      <c r="D275" s="11" t="s">
        <v>31</v>
      </c>
      <c r="E275" s="8"/>
      <c r="F275" s="8"/>
      <c r="G275" s="8"/>
      <c r="H275" s="8"/>
      <c r="I275" s="8"/>
      <c r="J275" s="8"/>
      <c r="K275" s="6"/>
    </row>
    <row r="276" spans="2:11" ht="15.75">
      <c r="B276" s="25"/>
      <c r="C276" s="28"/>
      <c r="D276" s="11" t="s">
        <v>32</v>
      </c>
      <c r="E276" s="8"/>
      <c r="F276" s="8"/>
      <c r="G276" s="8"/>
      <c r="H276" s="8"/>
      <c r="I276" s="8"/>
      <c r="J276" s="8"/>
      <c r="K276" s="6"/>
    </row>
    <row r="277" spans="2:11" ht="15.75">
      <c r="B277" s="26"/>
      <c r="C277" s="29"/>
      <c r="D277" s="11" t="s">
        <v>33</v>
      </c>
      <c r="E277" s="8"/>
      <c r="F277" s="8"/>
      <c r="G277" s="8"/>
      <c r="H277" s="8"/>
      <c r="I277" s="8"/>
      <c r="J277" s="8"/>
      <c r="K277" s="6"/>
    </row>
    <row r="278" spans="2:11" ht="15.75">
      <c r="B278" s="24" t="s">
        <v>75</v>
      </c>
      <c r="C278" s="27" t="s">
        <v>7</v>
      </c>
      <c r="D278" s="11" t="s">
        <v>28</v>
      </c>
      <c r="E278" s="8">
        <f>E279+E280+E281+E282</f>
        <v>518.3000000000001</v>
      </c>
      <c r="F278" s="8">
        <f>F279+F280+F281+F282</f>
        <v>1121.7</v>
      </c>
      <c r="G278" s="8">
        <f>G279+G280+G281+G282</f>
        <v>6172.8</v>
      </c>
      <c r="H278" s="8">
        <f>H279+H280+H281+H282</f>
        <v>736</v>
      </c>
      <c r="I278" s="8">
        <f>I279+I280+I281+I282</f>
        <v>2900</v>
      </c>
      <c r="J278" s="8">
        <f>I278+H278+G278+F278+E278</f>
        <v>11448.8</v>
      </c>
      <c r="K278" s="6"/>
    </row>
    <row r="279" spans="2:11" ht="15.75">
      <c r="B279" s="25"/>
      <c r="C279" s="28"/>
      <c r="D279" s="11" t="s">
        <v>29</v>
      </c>
      <c r="E279" s="8">
        <v>378.8</v>
      </c>
      <c r="F279" s="8">
        <v>1121.7</v>
      </c>
      <c r="G279" s="8">
        <v>1475.3</v>
      </c>
      <c r="H279" s="8">
        <v>736</v>
      </c>
      <c r="I279" s="8">
        <f>2900</f>
        <v>2900</v>
      </c>
      <c r="J279" s="8">
        <f>I279+H279+G279+F279+E279</f>
        <v>6611.8</v>
      </c>
      <c r="K279" s="6"/>
    </row>
    <row r="280" spans="2:11" ht="15.75">
      <c r="B280" s="25"/>
      <c r="C280" s="28"/>
      <c r="D280" s="11" t="s">
        <v>30</v>
      </c>
      <c r="E280" s="13">
        <v>124.4</v>
      </c>
      <c r="F280" s="13">
        <v>0</v>
      </c>
      <c r="G280" s="13">
        <v>4287.3</v>
      </c>
      <c r="H280" s="13"/>
      <c r="I280" s="13"/>
      <c r="J280" s="8">
        <f aca="true" t="shared" si="21" ref="J280:J295">I280+H280+G280+F280+E280</f>
        <v>4411.7</v>
      </c>
      <c r="K280" s="19"/>
    </row>
    <row r="281" spans="2:11" ht="15.75">
      <c r="B281" s="25"/>
      <c r="C281" s="28"/>
      <c r="D281" s="11" t="s">
        <v>31</v>
      </c>
      <c r="E281" s="13">
        <v>15.1</v>
      </c>
      <c r="F281" s="13"/>
      <c r="G281" s="13">
        <v>410.2</v>
      </c>
      <c r="H281" s="13"/>
      <c r="I281" s="13"/>
      <c r="J281" s="8">
        <f t="shared" si="21"/>
        <v>425.3</v>
      </c>
      <c r="K281" s="19"/>
    </row>
    <row r="282" spans="2:11" ht="15.75">
      <c r="B282" s="25"/>
      <c r="C282" s="28"/>
      <c r="D282" s="11" t="s">
        <v>32</v>
      </c>
      <c r="E282" s="13"/>
      <c r="F282" s="13"/>
      <c r="G282" s="13"/>
      <c r="H282" s="13"/>
      <c r="I282" s="13"/>
      <c r="J282" s="8">
        <f t="shared" si="21"/>
        <v>0</v>
      </c>
      <c r="K282" s="19"/>
    </row>
    <row r="283" spans="2:11" ht="15.75">
      <c r="B283" s="26"/>
      <c r="C283" s="29"/>
      <c r="D283" s="11" t="s">
        <v>33</v>
      </c>
      <c r="E283" s="8"/>
      <c r="F283" s="8"/>
      <c r="G283" s="8"/>
      <c r="H283" s="8"/>
      <c r="I283" s="8"/>
      <c r="J283" s="8">
        <f t="shared" si="21"/>
        <v>0</v>
      </c>
      <c r="K283" s="6"/>
    </row>
    <row r="284" spans="2:11" ht="15.75">
      <c r="B284" s="24" t="s">
        <v>76</v>
      </c>
      <c r="C284" s="27" t="s">
        <v>7</v>
      </c>
      <c r="D284" s="11" t="s">
        <v>28</v>
      </c>
      <c r="E284" s="8">
        <f>E285+E286+E287+E288+E289</f>
        <v>0</v>
      </c>
      <c r="F284" s="8">
        <f>F285+F286+F287+F288+F289</f>
        <v>1121.7</v>
      </c>
      <c r="G284" s="8">
        <f>G285+G286+G287+G288+G289</f>
        <v>1121.7</v>
      </c>
      <c r="H284" s="8">
        <f>H285+H286+H287+H288+H289</f>
        <v>736</v>
      </c>
      <c r="I284" s="8">
        <f>I285+I286+I287+I288+I289</f>
        <v>0</v>
      </c>
      <c r="J284" s="8">
        <f t="shared" si="21"/>
        <v>2979.4</v>
      </c>
      <c r="K284" s="6"/>
    </row>
    <row r="285" spans="2:11" ht="15.75">
      <c r="B285" s="25"/>
      <c r="C285" s="28"/>
      <c r="D285" s="11" t="s">
        <v>29</v>
      </c>
      <c r="E285" s="8"/>
      <c r="F285" s="8">
        <v>1121.7</v>
      </c>
      <c r="G285" s="8">
        <v>1121.7</v>
      </c>
      <c r="H285" s="8">
        <v>736</v>
      </c>
      <c r="I285" s="8"/>
      <c r="J285" s="8">
        <f t="shared" si="21"/>
        <v>2979.4</v>
      </c>
      <c r="K285" s="6"/>
    </row>
    <row r="286" spans="2:11" ht="15.75">
      <c r="B286" s="25"/>
      <c r="C286" s="28"/>
      <c r="D286" s="11" t="s">
        <v>30</v>
      </c>
      <c r="E286" s="8"/>
      <c r="F286" s="8"/>
      <c r="G286" s="8"/>
      <c r="H286" s="8"/>
      <c r="I286" s="8"/>
      <c r="J286" s="8">
        <f t="shared" si="21"/>
        <v>0</v>
      </c>
      <c r="K286" s="6"/>
    </row>
    <row r="287" spans="2:11" ht="15.75">
      <c r="B287" s="25"/>
      <c r="C287" s="28"/>
      <c r="D287" s="11" t="s">
        <v>31</v>
      </c>
      <c r="E287" s="8"/>
      <c r="F287" s="8"/>
      <c r="G287" s="8"/>
      <c r="H287" s="8"/>
      <c r="I287" s="8"/>
      <c r="J287" s="8">
        <f t="shared" si="21"/>
        <v>0</v>
      </c>
      <c r="K287" s="6"/>
    </row>
    <row r="288" spans="2:11" ht="15.75">
      <c r="B288" s="25"/>
      <c r="C288" s="28"/>
      <c r="D288" s="11" t="s">
        <v>32</v>
      </c>
      <c r="E288" s="8"/>
      <c r="F288" s="8"/>
      <c r="G288" s="8"/>
      <c r="H288" s="8"/>
      <c r="I288" s="8"/>
      <c r="J288" s="8">
        <f t="shared" si="21"/>
        <v>0</v>
      </c>
      <c r="K288" s="6"/>
    </row>
    <row r="289" spans="2:11" ht="15.75">
      <c r="B289" s="26"/>
      <c r="C289" s="29"/>
      <c r="D289" s="11" t="s">
        <v>33</v>
      </c>
      <c r="E289" s="8"/>
      <c r="F289" s="8"/>
      <c r="G289" s="8"/>
      <c r="H289" s="8"/>
      <c r="I289" s="8"/>
      <c r="J289" s="8">
        <f t="shared" si="21"/>
        <v>0</v>
      </c>
      <c r="K289" s="6"/>
    </row>
    <row r="290" spans="2:11" ht="15.75">
      <c r="B290" s="24" t="s">
        <v>77</v>
      </c>
      <c r="C290" s="33" t="s">
        <v>39</v>
      </c>
      <c r="D290" s="11" t="s">
        <v>28</v>
      </c>
      <c r="E290" s="8">
        <f>E291+E292+E293+E294+E295</f>
        <v>0</v>
      </c>
      <c r="F290" s="8">
        <f>F291+F292+F293+F294+F295</f>
        <v>0</v>
      </c>
      <c r="G290" s="8">
        <f>G291+G292+G293+G294+G295</f>
        <v>5051.1</v>
      </c>
      <c r="H290" s="8">
        <f>H291+H292+H293+H294+H295</f>
        <v>0</v>
      </c>
      <c r="I290" s="8">
        <f>I291+I292+I293+I294+I295</f>
        <v>0</v>
      </c>
      <c r="J290" s="8">
        <f t="shared" si="21"/>
        <v>5051.1</v>
      </c>
      <c r="K290" s="6"/>
    </row>
    <row r="291" spans="2:11" ht="15.75">
      <c r="B291" s="25"/>
      <c r="C291" s="33"/>
      <c r="D291" s="11" t="s">
        <v>29</v>
      </c>
      <c r="E291" s="8"/>
      <c r="F291" s="8"/>
      <c r="G291" s="8">
        <v>353.6</v>
      </c>
      <c r="H291" s="8"/>
      <c r="I291" s="8"/>
      <c r="J291" s="8">
        <f t="shared" si="21"/>
        <v>353.6</v>
      </c>
      <c r="K291" s="6"/>
    </row>
    <row r="292" spans="2:11" ht="15.75">
      <c r="B292" s="25"/>
      <c r="C292" s="33"/>
      <c r="D292" s="11" t="s">
        <v>30</v>
      </c>
      <c r="E292" s="8"/>
      <c r="F292" s="8"/>
      <c r="G292" s="8">
        <v>4287.3</v>
      </c>
      <c r="H292" s="8"/>
      <c r="I292" s="8"/>
      <c r="J292" s="8">
        <f t="shared" si="21"/>
        <v>4287.3</v>
      </c>
      <c r="K292" s="6"/>
    </row>
    <row r="293" spans="2:11" ht="15.75">
      <c r="B293" s="25"/>
      <c r="C293" s="33"/>
      <c r="D293" s="11" t="s">
        <v>31</v>
      </c>
      <c r="E293" s="8"/>
      <c r="F293" s="8"/>
      <c r="G293" s="8">
        <v>410.2</v>
      </c>
      <c r="H293" s="8"/>
      <c r="I293" s="8"/>
      <c r="J293" s="8">
        <f t="shared" si="21"/>
        <v>410.2</v>
      </c>
      <c r="K293" s="6"/>
    </row>
    <row r="294" spans="2:11" ht="15.75">
      <c r="B294" s="25"/>
      <c r="C294" s="33"/>
      <c r="D294" s="11" t="s">
        <v>32</v>
      </c>
      <c r="E294" s="8"/>
      <c r="F294" s="8"/>
      <c r="G294" s="8"/>
      <c r="H294" s="8"/>
      <c r="I294" s="8"/>
      <c r="J294" s="8">
        <f t="shared" si="21"/>
        <v>0</v>
      </c>
      <c r="K294" s="6"/>
    </row>
    <row r="295" spans="2:11" ht="15.75">
      <c r="B295" s="26"/>
      <c r="C295" s="33"/>
      <c r="D295" s="11" t="s">
        <v>33</v>
      </c>
      <c r="E295" s="8"/>
      <c r="F295" s="8"/>
      <c r="G295" s="8"/>
      <c r="H295" s="8"/>
      <c r="I295" s="8"/>
      <c r="J295" s="8">
        <f t="shared" si="21"/>
        <v>0</v>
      </c>
      <c r="K295" s="6"/>
    </row>
    <row r="296" spans="2:11" ht="15.75">
      <c r="B296" s="37" t="s">
        <v>78</v>
      </c>
      <c r="C296" s="27" t="s">
        <v>7</v>
      </c>
      <c r="D296" s="11" t="s">
        <v>28</v>
      </c>
      <c r="E296" s="8">
        <f>E297+E298+E299+E300</f>
        <v>150</v>
      </c>
      <c r="F296" s="8">
        <f>F297+F298+F299+F300</f>
        <v>150</v>
      </c>
      <c r="G296" s="8">
        <f>G297+G298+G299+G300</f>
        <v>150</v>
      </c>
      <c r="H296" s="8">
        <f>H297+H298+H299+H300</f>
        <v>150</v>
      </c>
      <c r="I296" s="8">
        <f>I297+I298+I299+I300</f>
        <v>150</v>
      </c>
      <c r="J296" s="8">
        <f>I296+H296+G296+F296+E296</f>
        <v>750</v>
      </c>
      <c r="K296" s="6"/>
    </row>
    <row r="297" spans="2:11" ht="15.75">
      <c r="B297" s="38"/>
      <c r="C297" s="28"/>
      <c r="D297" s="11" t="s">
        <v>29</v>
      </c>
      <c r="E297" s="8">
        <v>150</v>
      </c>
      <c r="F297" s="8">
        <v>150</v>
      </c>
      <c r="G297" s="8">
        <v>150</v>
      </c>
      <c r="H297" s="8">
        <v>150</v>
      </c>
      <c r="I297" s="8">
        <v>150</v>
      </c>
      <c r="J297" s="8">
        <f>I297+H297+G297+F297+E297</f>
        <v>750</v>
      </c>
      <c r="K297" s="6"/>
    </row>
    <row r="298" spans="2:11" ht="15.75">
      <c r="B298" s="38"/>
      <c r="C298" s="28"/>
      <c r="D298" s="11" t="s">
        <v>30</v>
      </c>
      <c r="E298" s="8"/>
      <c r="F298" s="8"/>
      <c r="G298" s="8"/>
      <c r="H298" s="8"/>
      <c r="I298" s="8"/>
      <c r="J298" s="8"/>
      <c r="K298" s="6"/>
    </row>
    <row r="299" spans="2:11" ht="15.75">
      <c r="B299" s="38"/>
      <c r="C299" s="28"/>
      <c r="D299" s="11" t="s">
        <v>31</v>
      </c>
      <c r="E299" s="8"/>
      <c r="F299" s="8"/>
      <c r="G299" s="8"/>
      <c r="H299" s="8"/>
      <c r="I299" s="8"/>
      <c r="J299" s="8"/>
      <c r="K299" s="6"/>
    </row>
    <row r="300" spans="2:11" ht="15.75">
      <c r="B300" s="38"/>
      <c r="C300" s="28"/>
      <c r="D300" s="11" t="s">
        <v>32</v>
      </c>
      <c r="E300" s="8"/>
      <c r="F300" s="8"/>
      <c r="G300" s="8"/>
      <c r="H300" s="8"/>
      <c r="I300" s="8"/>
      <c r="J300" s="8"/>
      <c r="K300" s="6"/>
    </row>
    <row r="301" spans="2:11" ht="15.75">
      <c r="B301" s="39"/>
      <c r="C301" s="29"/>
      <c r="D301" s="11" t="s">
        <v>33</v>
      </c>
      <c r="E301" s="8"/>
      <c r="F301" s="8"/>
      <c r="G301" s="8"/>
      <c r="H301" s="8"/>
      <c r="I301" s="8"/>
      <c r="J301" s="8"/>
      <c r="K301" s="6"/>
    </row>
    <row r="302" spans="2:11" ht="15.75">
      <c r="B302" s="24" t="s">
        <v>79</v>
      </c>
      <c r="C302" s="27" t="s">
        <v>7</v>
      </c>
      <c r="D302" s="11" t="s">
        <v>28</v>
      </c>
      <c r="E302" s="8">
        <f>E303+E304+E305+E306</f>
        <v>265.1</v>
      </c>
      <c r="F302" s="8">
        <f>F303+F304+F305+F306</f>
        <v>120</v>
      </c>
      <c r="G302" s="8">
        <f>G303+G304+G305+G306</f>
        <v>0</v>
      </c>
      <c r="H302" s="8">
        <f>H303+H304+H305+H306</f>
        <v>0</v>
      </c>
      <c r="I302" s="8">
        <f>I303+I304+I305+I306</f>
        <v>450</v>
      </c>
      <c r="J302" s="8">
        <f>I302+H302+G302+F302+E302</f>
        <v>835.1</v>
      </c>
      <c r="K302" s="6"/>
    </row>
    <row r="303" spans="2:11" ht="15.75">
      <c r="B303" s="25"/>
      <c r="C303" s="28"/>
      <c r="D303" s="11" t="s">
        <v>29</v>
      </c>
      <c r="E303" s="8">
        <v>265.1</v>
      </c>
      <c r="F303" s="8">
        <v>120</v>
      </c>
      <c r="G303" s="8">
        <v>0</v>
      </c>
      <c r="H303" s="8">
        <v>0</v>
      </c>
      <c r="I303" s="8">
        <v>450</v>
      </c>
      <c r="J303" s="8">
        <f>I303+H303+G303+F303+E303</f>
        <v>835.1</v>
      </c>
      <c r="K303" s="6"/>
    </row>
    <row r="304" spans="2:11" ht="15.75">
      <c r="B304" s="25"/>
      <c r="C304" s="28"/>
      <c r="D304" s="11" t="s">
        <v>30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f>I304+H304+G304+F304+E304</f>
        <v>0</v>
      </c>
      <c r="K304" s="6"/>
    </row>
    <row r="305" spans="2:11" ht="15.75">
      <c r="B305" s="25"/>
      <c r="C305" s="28"/>
      <c r="D305" s="11" t="s">
        <v>31</v>
      </c>
      <c r="E305" s="8"/>
      <c r="F305" s="8"/>
      <c r="G305" s="8"/>
      <c r="H305" s="8"/>
      <c r="I305" s="8"/>
      <c r="J305" s="8">
        <v>0</v>
      </c>
      <c r="K305" s="6"/>
    </row>
    <row r="306" spans="2:11" ht="15.75">
      <c r="B306" s="25"/>
      <c r="C306" s="28"/>
      <c r="D306" s="11" t="s">
        <v>32</v>
      </c>
      <c r="E306" s="8"/>
      <c r="F306" s="8"/>
      <c r="G306" s="8"/>
      <c r="H306" s="8"/>
      <c r="I306" s="8"/>
      <c r="J306" s="8">
        <v>0</v>
      </c>
      <c r="K306" s="6"/>
    </row>
    <row r="307" spans="2:11" ht="15.75">
      <c r="B307" s="26"/>
      <c r="C307" s="29"/>
      <c r="D307" s="11" t="s">
        <v>33</v>
      </c>
      <c r="E307" s="8"/>
      <c r="F307" s="8"/>
      <c r="G307" s="8"/>
      <c r="H307" s="8"/>
      <c r="I307" s="8"/>
      <c r="J307" s="8"/>
      <c r="K307" s="6"/>
    </row>
    <row r="308" spans="2:11" ht="15.75">
      <c r="B308" s="24" t="s">
        <v>80</v>
      </c>
      <c r="C308" s="27" t="s">
        <v>7</v>
      </c>
      <c r="D308" s="11" t="s">
        <v>28</v>
      </c>
      <c r="E308" s="8">
        <f>E309+E310+E311+E312</f>
        <v>459.8</v>
      </c>
      <c r="F308" s="8">
        <f>F309+F310+F311+F312</f>
        <v>429.2</v>
      </c>
      <c r="G308" s="8">
        <f>G309+G310+G311+G312</f>
        <v>429.2</v>
      </c>
      <c r="H308" s="8">
        <f>H309+H310+H311+H312</f>
        <v>429.2</v>
      </c>
      <c r="I308" s="8">
        <f>I309+I310+I311+I312</f>
        <v>600</v>
      </c>
      <c r="J308" s="8">
        <f>I308+H308+G308+F308+E308</f>
        <v>2347.4</v>
      </c>
      <c r="K308" s="6"/>
    </row>
    <row r="309" spans="2:11" ht="15.75">
      <c r="B309" s="25"/>
      <c r="C309" s="28"/>
      <c r="D309" s="11" t="s">
        <v>29</v>
      </c>
      <c r="E309" s="8">
        <v>459.8</v>
      </c>
      <c r="F309" s="8">
        <v>429.2</v>
      </c>
      <c r="G309" s="8">
        <v>429.2</v>
      </c>
      <c r="H309" s="8">
        <v>429.2</v>
      </c>
      <c r="I309" s="8">
        <v>600</v>
      </c>
      <c r="J309" s="8">
        <f>I309+H309+G309+F309+E309</f>
        <v>2347.4</v>
      </c>
      <c r="K309" s="6"/>
    </row>
    <row r="310" spans="2:11" ht="15.75">
      <c r="B310" s="25"/>
      <c r="C310" s="28"/>
      <c r="D310" s="11" t="s">
        <v>30</v>
      </c>
      <c r="E310" s="8"/>
      <c r="F310" s="8"/>
      <c r="G310" s="8"/>
      <c r="H310" s="8"/>
      <c r="I310" s="8"/>
      <c r="J310" s="8">
        <v>0</v>
      </c>
      <c r="K310" s="6"/>
    </row>
    <row r="311" spans="2:11" ht="15.75">
      <c r="B311" s="25"/>
      <c r="C311" s="28"/>
      <c r="D311" s="11" t="s">
        <v>31</v>
      </c>
      <c r="E311" s="8"/>
      <c r="F311" s="8"/>
      <c r="G311" s="8"/>
      <c r="H311" s="8"/>
      <c r="I311" s="8"/>
      <c r="J311" s="8">
        <v>0</v>
      </c>
      <c r="K311" s="6"/>
    </row>
    <row r="312" spans="2:11" ht="15.75">
      <c r="B312" s="25"/>
      <c r="C312" s="28"/>
      <c r="D312" s="11" t="s">
        <v>32</v>
      </c>
      <c r="E312" s="8"/>
      <c r="F312" s="8"/>
      <c r="G312" s="8"/>
      <c r="H312" s="8"/>
      <c r="I312" s="8"/>
      <c r="J312" s="8">
        <v>0</v>
      </c>
      <c r="K312" s="6"/>
    </row>
    <row r="313" spans="2:11" ht="15.75">
      <c r="B313" s="26"/>
      <c r="C313" s="29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37" t="s">
        <v>81</v>
      </c>
      <c r="C314" s="27" t="s">
        <v>7</v>
      </c>
      <c r="D314" s="11" t="s">
        <v>28</v>
      </c>
      <c r="E314" s="8">
        <f>E315+E316+E317+E318</f>
        <v>0</v>
      </c>
      <c r="F314" s="8">
        <f>F315+F316+F317+F318</f>
        <v>0</v>
      </c>
      <c r="G314" s="8">
        <f>G315+G316+G317+G318</f>
        <v>120</v>
      </c>
      <c r="H314" s="8">
        <f>H315+H316+H317+H318</f>
        <v>120</v>
      </c>
      <c r="I314" s="8">
        <f>I315+I316+I317+I318</f>
        <v>100</v>
      </c>
      <c r="J314" s="8">
        <f>I314+H314+G314+F314+E314</f>
        <v>340</v>
      </c>
      <c r="K314" s="6"/>
    </row>
    <row r="315" spans="2:11" ht="15.75">
      <c r="B315" s="38"/>
      <c r="C315" s="28"/>
      <c r="D315" s="11" t="s">
        <v>29</v>
      </c>
      <c r="E315" s="8">
        <v>0</v>
      </c>
      <c r="F315" s="8">
        <v>0</v>
      </c>
      <c r="G315" s="8">
        <v>120</v>
      </c>
      <c r="H315" s="8">
        <v>120</v>
      </c>
      <c r="I315" s="8">
        <v>100</v>
      </c>
      <c r="J315" s="8">
        <f>I315+H315+G315+F315+E315</f>
        <v>340</v>
      </c>
      <c r="K315" s="6"/>
    </row>
    <row r="316" spans="2:11" ht="15.75">
      <c r="B316" s="38"/>
      <c r="C316" s="28"/>
      <c r="D316" s="11" t="s">
        <v>30</v>
      </c>
      <c r="E316" s="8"/>
      <c r="F316" s="8"/>
      <c r="G316" s="8"/>
      <c r="H316" s="8"/>
      <c r="I316" s="8"/>
      <c r="J316" s="8">
        <v>0</v>
      </c>
      <c r="K316" s="6"/>
    </row>
    <row r="317" spans="2:11" ht="15.75">
      <c r="B317" s="38"/>
      <c r="C317" s="28"/>
      <c r="D317" s="11" t="s">
        <v>31</v>
      </c>
      <c r="E317" s="8"/>
      <c r="F317" s="8"/>
      <c r="G317" s="8"/>
      <c r="H317" s="8"/>
      <c r="I317" s="8"/>
      <c r="J317" s="8">
        <v>0</v>
      </c>
      <c r="K317" s="6"/>
    </row>
    <row r="318" spans="2:11" ht="15.75">
      <c r="B318" s="38"/>
      <c r="C318" s="28"/>
      <c r="D318" s="11" t="s">
        <v>32</v>
      </c>
      <c r="E318" s="8"/>
      <c r="F318" s="8"/>
      <c r="G318" s="8"/>
      <c r="H318" s="8"/>
      <c r="I318" s="8"/>
      <c r="J318" s="8">
        <v>0</v>
      </c>
      <c r="K318" s="6"/>
    </row>
    <row r="319" spans="2:11" ht="15.75">
      <c r="B319" s="39"/>
      <c r="C319" s="29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37" t="s">
        <v>82</v>
      </c>
      <c r="C320" s="27" t="s">
        <v>7</v>
      </c>
      <c r="D320" s="11" t="s">
        <v>28</v>
      </c>
      <c r="E320" s="8">
        <f>E321+E322+E323+E324</f>
        <v>0</v>
      </c>
      <c r="F320" s="8">
        <f>F321+F322+F323+F324</f>
        <v>0</v>
      </c>
      <c r="G320" s="8">
        <f>G321+G322+G323+G324</f>
        <v>100</v>
      </c>
      <c r="H320" s="8">
        <f>H321+H322+H323+H324</f>
        <v>100</v>
      </c>
      <c r="I320" s="8">
        <f>I321+I322+I323+I324</f>
        <v>100</v>
      </c>
      <c r="J320" s="8">
        <f>I320+H320+G320+F320+E320</f>
        <v>300</v>
      </c>
      <c r="K320" s="6"/>
    </row>
    <row r="321" spans="2:11" ht="15.75">
      <c r="B321" s="38"/>
      <c r="C321" s="28"/>
      <c r="D321" s="11" t="s">
        <v>29</v>
      </c>
      <c r="E321" s="8">
        <v>0</v>
      </c>
      <c r="F321" s="8">
        <v>0</v>
      </c>
      <c r="G321" s="8">
        <v>100</v>
      </c>
      <c r="H321" s="8">
        <v>100</v>
      </c>
      <c r="I321" s="8">
        <v>100</v>
      </c>
      <c r="J321" s="8">
        <f>I321+H321+G321+F321+E321</f>
        <v>300</v>
      </c>
      <c r="K321" s="6"/>
    </row>
    <row r="322" spans="2:11" ht="15.75">
      <c r="B322" s="38"/>
      <c r="C322" s="28"/>
      <c r="D322" s="11" t="s">
        <v>30</v>
      </c>
      <c r="E322" s="8"/>
      <c r="F322" s="8"/>
      <c r="G322" s="8"/>
      <c r="H322" s="8"/>
      <c r="I322" s="8"/>
      <c r="J322" s="8">
        <v>0</v>
      </c>
      <c r="K322" s="6"/>
    </row>
    <row r="323" spans="2:11" ht="15.75">
      <c r="B323" s="38"/>
      <c r="C323" s="28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38"/>
      <c r="C324" s="28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39"/>
      <c r="C325" s="29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3" ht="15.75">
      <c r="B326" s="47" t="s">
        <v>83</v>
      </c>
      <c r="C326" s="36" t="s">
        <v>22</v>
      </c>
      <c r="D326" s="11" t="s">
        <v>28</v>
      </c>
      <c r="E326" s="5">
        <f aca="true" t="shared" si="22" ref="E326:I337">E332</f>
        <v>393.3</v>
      </c>
      <c r="F326" s="5">
        <f t="shared" si="22"/>
        <v>447.5</v>
      </c>
      <c r="G326" s="5">
        <f t="shared" si="22"/>
        <v>447.5</v>
      </c>
      <c r="H326" s="5">
        <f t="shared" si="22"/>
        <v>249.6</v>
      </c>
      <c r="I326" s="5">
        <f t="shared" si="22"/>
        <v>447.5</v>
      </c>
      <c r="J326" s="5">
        <f aca="true" t="shared" si="23" ref="J326:J379">SUM(E326:I326)</f>
        <v>1985.3999999999999</v>
      </c>
      <c r="K326" s="6"/>
      <c r="L326" s="48"/>
      <c r="M326" s="40"/>
    </row>
    <row r="327" spans="2:13" ht="15.75">
      <c r="B327" s="47"/>
      <c r="C327" s="36"/>
      <c r="D327" s="11" t="s">
        <v>29</v>
      </c>
      <c r="E327" s="5">
        <f t="shared" si="22"/>
        <v>383.3</v>
      </c>
      <c r="F327" s="5">
        <f t="shared" si="22"/>
        <v>447.5</v>
      </c>
      <c r="G327" s="5">
        <f t="shared" si="22"/>
        <v>447.5</v>
      </c>
      <c r="H327" s="5">
        <f t="shared" si="22"/>
        <v>249.6</v>
      </c>
      <c r="I327" s="5">
        <f t="shared" si="22"/>
        <v>447.5</v>
      </c>
      <c r="J327" s="5">
        <f t="shared" si="23"/>
        <v>1975.3999999999999</v>
      </c>
      <c r="K327" s="6"/>
      <c r="L327" s="48"/>
      <c r="M327" s="40"/>
    </row>
    <row r="328" spans="2:13" ht="15.75">
      <c r="B328" s="47"/>
      <c r="C328" s="36"/>
      <c r="D328" s="11" t="s">
        <v>30</v>
      </c>
      <c r="E328" s="5">
        <f t="shared" si="22"/>
        <v>0</v>
      </c>
      <c r="F328" s="5">
        <f t="shared" si="22"/>
        <v>0</v>
      </c>
      <c r="G328" s="5">
        <f t="shared" si="22"/>
        <v>0</v>
      </c>
      <c r="H328" s="5">
        <f t="shared" si="22"/>
        <v>0</v>
      </c>
      <c r="I328" s="5">
        <f t="shared" si="22"/>
        <v>0</v>
      </c>
      <c r="J328" s="5">
        <f t="shared" si="23"/>
        <v>0</v>
      </c>
      <c r="K328" s="6"/>
      <c r="L328" s="48"/>
      <c r="M328" s="40"/>
    </row>
    <row r="329" spans="2:13" ht="15.75">
      <c r="B329" s="47"/>
      <c r="C329" s="36"/>
      <c r="D329" s="11" t="s">
        <v>31</v>
      </c>
      <c r="E329" s="5">
        <f t="shared" si="22"/>
        <v>0</v>
      </c>
      <c r="F329" s="5">
        <f t="shared" si="22"/>
        <v>0</v>
      </c>
      <c r="G329" s="5">
        <f t="shared" si="22"/>
        <v>0</v>
      </c>
      <c r="H329" s="5">
        <f t="shared" si="22"/>
        <v>0</v>
      </c>
      <c r="I329" s="5">
        <f t="shared" si="22"/>
        <v>0</v>
      </c>
      <c r="J329" s="5">
        <f t="shared" si="23"/>
        <v>0</v>
      </c>
      <c r="K329" s="6"/>
      <c r="L329" s="48"/>
      <c r="M329" s="40"/>
    </row>
    <row r="330" spans="2:13" ht="15.75">
      <c r="B330" s="47"/>
      <c r="C330" s="36"/>
      <c r="D330" s="11" t="s">
        <v>32</v>
      </c>
      <c r="E330" s="5">
        <f t="shared" si="22"/>
        <v>0</v>
      </c>
      <c r="F330" s="5">
        <f t="shared" si="22"/>
        <v>0</v>
      </c>
      <c r="G330" s="5">
        <f t="shared" si="22"/>
        <v>0</v>
      </c>
      <c r="H330" s="5">
        <f t="shared" si="22"/>
        <v>0</v>
      </c>
      <c r="I330" s="5">
        <f t="shared" si="22"/>
        <v>0</v>
      </c>
      <c r="J330" s="5">
        <f t="shared" si="23"/>
        <v>0</v>
      </c>
      <c r="K330" s="6"/>
      <c r="L330" s="48"/>
      <c r="M330" s="40"/>
    </row>
    <row r="331" spans="2:13" ht="15.75">
      <c r="B331" s="47"/>
      <c r="C331" s="36"/>
      <c r="D331" s="12" t="s">
        <v>33</v>
      </c>
      <c r="E331" s="5">
        <f t="shared" si="22"/>
        <v>0</v>
      </c>
      <c r="F331" s="5">
        <f t="shared" si="22"/>
        <v>0</v>
      </c>
      <c r="G331" s="5">
        <f t="shared" si="22"/>
        <v>0</v>
      </c>
      <c r="H331" s="5">
        <f t="shared" si="22"/>
        <v>0</v>
      </c>
      <c r="I331" s="5">
        <f t="shared" si="22"/>
        <v>0</v>
      </c>
      <c r="J331" s="5">
        <f t="shared" si="23"/>
        <v>0</v>
      </c>
      <c r="K331" s="6"/>
      <c r="L331" s="48"/>
      <c r="M331" s="40"/>
    </row>
    <row r="332" spans="2:13" ht="15.75">
      <c r="B332" s="47"/>
      <c r="C332" s="27" t="s">
        <v>7</v>
      </c>
      <c r="D332" s="11" t="s">
        <v>28</v>
      </c>
      <c r="E332" s="8">
        <f t="shared" si="22"/>
        <v>393.3</v>
      </c>
      <c r="F332" s="8">
        <f t="shared" si="22"/>
        <v>447.5</v>
      </c>
      <c r="G332" s="8">
        <f t="shared" si="22"/>
        <v>447.5</v>
      </c>
      <c r="H332" s="8">
        <f t="shared" si="22"/>
        <v>249.6</v>
      </c>
      <c r="I332" s="8">
        <f t="shared" si="22"/>
        <v>447.5</v>
      </c>
      <c r="J332" s="8">
        <f t="shared" si="23"/>
        <v>1985.3999999999999</v>
      </c>
      <c r="K332" s="6"/>
      <c r="L332" s="48"/>
      <c r="M332" s="40"/>
    </row>
    <row r="333" spans="2:13" ht="15.75">
      <c r="B333" s="47"/>
      <c r="C333" s="28"/>
      <c r="D333" s="11" t="s">
        <v>29</v>
      </c>
      <c r="E333" s="8">
        <f t="shared" si="22"/>
        <v>383.3</v>
      </c>
      <c r="F333" s="8">
        <f t="shared" si="22"/>
        <v>447.5</v>
      </c>
      <c r="G333" s="8">
        <f t="shared" si="22"/>
        <v>447.5</v>
      </c>
      <c r="H333" s="8">
        <f t="shared" si="22"/>
        <v>249.6</v>
      </c>
      <c r="I333" s="8">
        <f t="shared" si="22"/>
        <v>447.5</v>
      </c>
      <c r="J333" s="8">
        <f t="shared" si="23"/>
        <v>1975.3999999999999</v>
      </c>
      <c r="K333" s="6"/>
      <c r="L333" s="48"/>
      <c r="M333" s="40"/>
    </row>
    <row r="334" spans="2:13" ht="15.75">
      <c r="B334" s="47"/>
      <c r="C334" s="28"/>
      <c r="D334" s="11" t="s">
        <v>30</v>
      </c>
      <c r="E334" s="8">
        <f t="shared" si="22"/>
        <v>0</v>
      </c>
      <c r="F334" s="8">
        <f t="shared" si="22"/>
        <v>0</v>
      </c>
      <c r="G334" s="8">
        <f t="shared" si="22"/>
        <v>0</v>
      </c>
      <c r="H334" s="8">
        <f t="shared" si="22"/>
        <v>0</v>
      </c>
      <c r="I334" s="8">
        <f t="shared" si="22"/>
        <v>0</v>
      </c>
      <c r="J334" s="8">
        <f t="shared" si="23"/>
        <v>0</v>
      </c>
      <c r="K334" s="6"/>
      <c r="L334" s="48"/>
      <c r="M334" s="40"/>
    </row>
    <row r="335" spans="2:13" ht="15.75">
      <c r="B335" s="47"/>
      <c r="C335" s="28"/>
      <c r="D335" s="11" t="s">
        <v>31</v>
      </c>
      <c r="E335" s="8">
        <f t="shared" si="22"/>
        <v>0</v>
      </c>
      <c r="F335" s="8">
        <f t="shared" si="22"/>
        <v>0</v>
      </c>
      <c r="G335" s="8">
        <f t="shared" si="22"/>
        <v>0</v>
      </c>
      <c r="H335" s="8">
        <f t="shared" si="22"/>
        <v>0</v>
      </c>
      <c r="I335" s="8">
        <f t="shared" si="22"/>
        <v>0</v>
      </c>
      <c r="J335" s="8">
        <f t="shared" si="23"/>
        <v>0</v>
      </c>
      <c r="K335" s="6"/>
      <c r="L335" s="48"/>
      <c r="M335" s="40"/>
    </row>
    <row r="336" spans="2:13" ht="15.75">
      <c r="B336" s="47"/>
      <c r="C336" s="28"/>
      <c r="D336" s="11" t="s">
        <v>32</v>
      </c>
      <c r="E336" s="8">
        <f t="shared" si="22"/>
        <v>0</v>
      </c>
      <c r="F336" s="8">
        <f t="shared" si="22"/>
        <v>0</v>
      </c>
      <c r="G336" s="8">
        <f t="shared" si="22"/>
        <v>0</v>
      </c>
      <c r="H336" s="8">
        <f t="shared" si="22"/>
        <v>0</v>
      </c>
      <c r="I336" s="8">
        <f t="shared" si="22"/>
        <v>0</v>
      </c>
      <c r="J336" s="8">
        <f t="shared" si="23"/>
        <v>0</v>
      </c>
      <c r="K336" s="6"/>
      <c r="L336" s="48"/>
      <c r="M336" s="40"/>
    </row>
    <row r="337" spans="2:13" ht="15.75">
      <c r="B337" s="47"/>
      <c r="C337" s="29"/>
      <c r="D337" s="12" t="s">
        <v>33</v>
      </c>
      <c r="E337" s="8">
        <f t="shared" si="22"/>
        <v>0</v>
      </c>
      <c r="F337" s="8">
        <f t="shared" si="22"/>
        <v>0</v>
      </c>
      <c r="G337" s="8">
        <f t="shared" si="22"/>
        <v>0</v>
      </c>
      <c r="H337" s="8">
        <f t="shared" si="22"/>
        <v>0</v>
      </c>
      <c r="I337" s="8">
        <f t="shared" si="22"/>
        <v>0</v>
      </c>
      <c r="J337" s="8">
        <f t="shared" si="23"/>
        <v>0</v>
      </c>
      <c r="K337" s="6"/>
      <c r="L337" s="48"/>
      <c r="M337" s="40"/>
    </row>
    <row r="338" spans="2:13" ht="15.75">
      <c r="B338" s="41" t="s">
        <v>2</v>
      </c>
      <c r="C338" s="27" t="s">
        <v>7</v>
      </c>
      <c r="D338" s="11" t="s">
        <v>28</v>
      </c>
      <c r="E338" s="8">
        <f>E344+E350+E356</f>
        <v>393.3</v>
      </c>
      <c r="F338" s="8">
        <f aca="true" t="shared" si="24" ref="F338:I339">F344+F350+F356</f>
        <v>447.5</v>
      </c>
      <c r="G338" s="8">
        <f t="shared" si="24"/>
        <v>447.5</v>
      </c>
      <c r="H338" s="8">
        <f t="shared" si="24"/>
        <v>249.6</v>
      </c>
      <c r="I338" s="8">
        <f t="shared" si="24"/>
        <v>447.5</v>
      </c>
      <c r="J338" s="8">
        <f t="shared" si="23"/>
        <v>1985.3999999999999</v>
      </c>
      <c r="K338" s="6"/>
      <c r="L338" s="48"/>
      <c r="M338" s="40"/>
    </row>
    <row r="339" spans="2:13" ht="15.75">
      <c r="B339" s="41"/>
      <c r="C339" s="28"/>
      <c r="D339" s="11" t="s">
        <v>29</v>
      </c>
      <c r="E339" s="8">
        <v>383.3</v>
      </c>
      <c r="F339" s="8">
        <f>F345+F351+F357</f>
        <v>447.5</v>
      </c>
      <c r="G339" s="8">
        <f t="shared" si="24"/>
        <v>447.5</v>
      </c>
      <c r="H339" s="8">
        <f t="shared" si="24"/>
        <v>249.6</v>
      </c>
      <c r="I339" s="8">
        <f>395.5+52</f>
        <v>447.5</v>
      </c>
      <c r="J339" s="8">
        <f t="shared" si="23"/>
        <v>1975.3999999999999</v>
      </c>
      <c r="K339" s="6"/>
      <c r="L339" s="48"/>
      <c r="M339" s="40"/>
    </row>
    <row r="340" spans="2:13" ht="15.75">
      <c r="B340" s="41"/>
      <c r="C340" s="28"/>
      <c r="D340" s="11" t="s">
        <v>30</v>
      </c>
      <c r="E340" s="8"/>
      <c r="F340" s="8"/>
      <c r="G340" s="8"/>
      <c r="H340" s="8"/>
      <c r="I340" s="8"/>
      <c r="J340" s="8">
        <f t="shared" si="23"/>
        <v>0</v>
      </c>
      <c r="K340" s="6"/>
      <c r="L340" s="48"/>
      <c r="M340" s="40"/>
    </row>
    <row r="341" spans="2:11" ht="15.75">
      <c r="B341" s="41"/>
      <c r="C341" s="28"/>
      <c r="D341" s="11" t="s">
        <v>31</v>
      </c>
      <c r="E341" s="8"/>
      <c r="F341" s="8"/>
      <c r="G341" s="8"/>
      <c r="H341" s="8"/>
      <c r="I341" s="8"/>
      <c r="J341" s="8">
        <f t="shared" si="23"/>
        <v>0</v>
      </c>
      <c r="K341" s="6"/>
    </row>
    <row r="342" spans="2:11" ht="15.75">
      <c r="B342" s="41"/>
      <c r="C342" s="28"/>
      <c r="D342" s="11" t="s">
        <v>32</v>
      </c>
      <c r="E342" s="8"/>
      <c r="F342" s="8"/>
      <c r="G342" s="8"/>
      <c r="H342" s="8"/>
      <c r="I342" s="8"/>
      <c r="J342" s="8">
        <f t="shared" si="23"/>
        <v>0</v>
      </c>
      <c r="K342" s="6"/>
    </row>
    <row r="343" spans="2:11" ht="15.75">
      <c r="B343" s="41"/>
      <c r="C343" s="29"/>
      <c r="D343" s="12" t="s">
        <v>33</v>
      </c>
      <c r="E343" s="8"/>
      <c r="F343" s="8"/>
      <c r="G343" s="8"/>
      <c r="H343" s="8"/>
      <c r="I343" s="8"/>
      <c r="J343" s="8">
        <f t="shared" si="23"/>
        <v>0</v>
      </c>
      <c r="K343" s="6"/>
    </row>
    <row r="344" spans="2:11" ht="15.75">
      <c r="B344" s="34" t="s">
        <v>84</v>
      </c>
      <c r="C344" s="33" t="s">
        <v>85</v>
      </c>
      <c r="D344" s="11" t="s">
        <v>28</v>
      </c>
      <c r="E344" s="8">
        <f>E345+E346+E347+E348+E349</f>
        <v>0</v>
      </c>
      <c r="F344" s="8">
        <f>F345+F346+F347+F348+F349</f>
        <v>19.7</v>
      </c>
      <c r="G344" s="8">
        <f>G345+G346+G347+G348+G349</f>
        <v>19.7</v>
      </c>
      <c r="H344" s="8">
        <f>H345+H346+H347+H348+H349</f>
        <v>10</v>
      </c>
      <c r="I344" s="8">
        <f>I345+I346+I347+I348+I349</f>
        <v>19.7</v>
      </c>
      <c r="J344" s="8">
        <f t="shared" si="23"/>
        <v>69.1</v>
      </c>
      <c r="K344" s="6"/>
    </row>
    <row r="345" spans="2:11" ht="15.75">
      <c r="B345" s="34"/>
      <c r="C345" s="33"/>
      <c r="D345" s="11" t="s">
        <v>29</v>
      </c>
      <c r="E345" s="8"/>
      <c r="F345" s="8">
        <v>19.7</v>
      </c>
      <c r="G345" s="8">
        <v>19.7</v>
      </c>
      <c r="H345" s="8">
        <v>10</v>
      </c>
      <c r="I345" s="8">
        <v>19.7</v>
      </c>
      <c r="J345" s="8">
        <f t="shared" si="23"/>
        <v>69.1</v>
      </c>
      <c r="K345" s="6"/>
    </row>
    <row r="346" spans="2:11" ht="15.75">
      <c r="B346" s="34"/>
      <c r="C346" s="33"/>
      <c r="D346" s="11" t="s">
        <v>30</v>
      </c>
      <c r="E346" s="8"/>
      <c r="F346" s="8"/>
      <c r="G346" s="8"/>
      <c r="H346" s="8"/>
      <c r="I346" s="8"/>
      <c r="J346" s="8">
        <f t="shared" si="23"/>
        <v>0</v>
      </c>
      <c r="K346" s="6"/>
    </row>
    <row r="347" spans="2:11" ht="15.75">
      <c r="B347" s="34"/>
      <c r="C347" s="33"/>
      <c r="D347" s="11" t="s">
        <v>31</v>
      </c>
      <c r="E347" s="8"/>
      <c r="F347" s="8"/>
      <c r="G347" s="8"/>
      <c r="H347" s="8"/>
      <c r="I347" s="8"/>
      <c r="J347" s="8">
        <f t="shared" si="23"/>
        <v>0</v>
      </c>
      <c r="K347" s="6"/>
    </row>
    <row r="348" spans="2:11" ht="15.75">
      <c r="B348" s="34"/>
      <c r="C348" s="33"/>
      <c r="D348" s="11" t="s">
        <v>32</v>
      </c>
      <c r="E348" s="8"/>
      <c r="F348" s="8"/>
      <c r="G348" s="8"/>
      <c r="H348" s="8"/>
      <c r="I348" s="8"/>
      <c r="J348" s="8">
        <f t="shared" si="23"/>
        <v>0</v>
      </c>
      <c r="K348" s="6"/>
    </row>
    <row r="349" spans="2:11" ht="15.75">
      <c r="B349" s="34"/>
      <c r="C349" s="33"/>
      <c r="D349" s="12" t="s">
        <v>33</v>
      </c>
      <c r="E349" s="8"/>
      <c r="F349" s="8"/>
      <c r="G349" s="8"/>
      <c r="H349" s="8"/>
      <c r="I349" s="8"/>
      <c r="J349" s="8">
        <f t="shared" si="23"/>
        <v>0</v>
      </c>
      <c r="K349" s="6"/>
    </row>
    <row r="350" spans="2:11" ht="15.75">
      <c r="B350" s="42" t="s">
        <v>86</v>
      </c>
      <c r="C350" s="45" t="s">
        <v>85</v>
      </c>
      <c r="D350" s="11" t="s">
        <v>28</v>
      </c>
      <c r="E350" s="8">
        <f>E351+E352+E353+E354+E355</f>
        <v>0.8</v>
      </c>
      <c r="F350" s="8">
        <f>F351+F352+F353+F354+F355</f>
        <v>25</v>
      </c>
      <c r="G350" s="8">
        <f>G351+G352+G353+G354+G355</f>
        <v>25</v>
      </c>
      <c r="H350" s="8">
        <f>H351+H352+H353+H354+H355</f>
        <v>15</v>
      </c>
      <c r="I350" s="8">
        <f>I351+I352+I353+I354+I355</f>
        <v>25</v>
      </c>
      <c r="J350" s="8">
        <f t="shared" si="23"/>
        <v>90.8</v>
      </c>
      <c r="K350" s="6"/>
    </row>
    <row r="351" spans="2:11" ht="15.75">
      <c r="B351" s="43"/>
      <c r="C351" s="46"/>
      <c r="D351" s="11" t="s">
        <v>29</v>
      </c>
      <c r="E351" s="8">
        <v>0.8</v>
      </c>
      <c r="F351" s="8">
        <v>25</v>
      </c>
      <c r="G351" s="8">
        <v>25</v>
      </c>
      <c r="H351" s="8">
        <v>15</v>
      </c>
      <c r="I351" s="8">
        <v>25</v>
      </c>
      <c r="J351" s="8">
        <f t="shared" si="23"/>
        <v>90.8</v>
      </c>
      <c r="K351" s="6"/>
    </row>
    <row r="352" spans="2:11" ht="15.75">
      <c r="B352" s="43"/>
      <c r="C352" s="46"/>
      <c r="D352" s="11" t="s">
        <v>30</v>
      </c>
      <c r="E352" s="8"/>
      <c r="F352" s="8"/>
      <c r="G352" s="8"/>
      <c r="H352" s="8"/>
      <c r="I352" s="8"/>
      <c r="J352" s="8">
        <f t="shared" si="23"/>
        <v>0</v>
      </c>
      <c r="K352" s="6"/>
    </row>
    <row r="353" spans="2:11" ht="15.75">
      <c r="B353" s="43"/>
      <c r="C353" s="46"/>
      <c r="D353" s="11" t="s">
        <v>31</v>
      </c>
      <c r="E353" s="8"/>
      <c r="F353" s="8"/>
      <c r="G353" s="8"/>
      <c r="H353" s="8"/>
      <c r="I353" s="8"/>
      <c r="J353" s="8">
        <f t="shared" si="23"/>
        <v>0</v>
      </c>
      <c r="K353" s="6"/>
    </row>
    <row r="354" spans="2:11" ht="15.75">
      <c r="B354" s="43"/>
      <c r="C354" s="46"/>
      <c r="D354" s="11" t="s">
        <v>32</v>
      </c>
      <c r="E354" s="8"/>
      <c r="F354" s="8"/>
      <c r="G354" s="8"/>
      <c r="H354" s="8"/>
      <c r="I354" s="8"/>
      <c r="J354" s="8">
        <f t="shared" si="23"/>
        <v>0</v>
      </c>
      <c r="K354" s="6"/>
    </row>
    <row r="355" spans="2:11" ht="15.75">
      <c r="B355" s="44"/>
      <c r="C355" s="46"/>
      <c r="D355" s="12" t="s">
        <v>33</v>
      </c>
      <c r="E355" s="8"/>
      <c r="F355" s="8"/>
      <c r="G355" s="8"/>
      <c r="H355" s="8"/>
      <c r="I355" s="8"/>
      <c r="J355" s="8">
        <f t="shared" si="23"/>
        <v>0</v>
      </c>
      <c r="K355" s="6"/>
    </row>
    <row r="356" spans="2:11" ht="15.75">
      <c r="B356" s="34" t="s">
        <v>87</v>
      </c>
      <c r="C356" s="33" t="s">
        <v>53</v>
      </c>
      <c r="D356" s="11" t="s">
        <v>28</v>
      </c>
      <c r="E356" s="8">
        <f>E357+E358+E359+E360+E361</f>
        <v>392.5</v>
      </c>
      <c r="F356" s="8">
        <f>F357+F358+F359+F360+F361</f>
        <v>402.8</v>
      </c>
      <c r="G356" s="8">
        <f>G357+G358+G359+G360+G361</f>
        <v>402.8</v>
      </c>
      <c r="H356" s="8">
        <f>H357+H358+H359+H360+H361</f>
        <v>224.6</v>
      </c>
      <c r="I356" s="8">
        <f>I357+I358+I359+I360+I361</f>
        <v>402.8</v>
      </c>
      <c r="J356" s="8">
        <f t="shared" si="23"/>
        <v>1825.4999999999998</v>
      </c>
      <c r="K356" s="6"/>
    </row>
    <row r="357" spans="2:11" ht="15.75">
      <c r="B357" s="34"/>
      <c r="C357" s="33"/>
      <c r="D357" s="11" t="s">
        <v>29</v>
      </c>
      <c r="E357" s="8">
        <v>392.5</v>
      </c>
      <c r="F357" s="8">
        <v>402.8</v>
      </c>
      <c r="G357" s="8">
        <v>402.8</v>
      </c>
      <c r="H357" s="8">
        <v>224.6</v>
      </c>
      <c r="I357" s="8">
        <v>402.8</v>
      </c>
      <c r="J357" s="8">
        <f t="shared" si="23"/>
        <v>1825.4999999999998</v>
      </c>
      <c r="K357" s="6"/>
    </row>
    <row r="358" spans="2:11" ht="15.75">
      <c r="B358" s="34"/>
      <c r="C358" s="33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</row>
    <row r="359" spans="2:11" ht="15.75">
      <c r="B359" s="34"/>
      <c r="C359" s="33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34"/>
      <c r="C360" s="33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34"/>
      <c r="C361" s="33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35" t="s">
        <v>88</v>
      </c>
      <c r="C362" s="36" t="s">
        <v>22</v>
      </c>
      <c r="D362" s="11" t="s">
        <v>28</v>
      </c>
      <c r="E362" s="5">
        <f aca="true" t="shared" si="25" ref="E362:I373">E368</f>
        <v>7.5</v>
      </c>
      <c r="F362" s="5">
        <f t="shared" si="25"/>
        <v>50</v>
      </c>
      <c r="G362" s="5">
        <f t="shared" si="25"/>
        <v>7.2</v>
      </c>
      <c r="H362" s="5">
        <f t="shared" si="25"/>
        <v>0</v>
      </c>
      <c r="I362" s="5">
        <f t="shared" si="25"/>
        <v>3218.2</v>
      </c>
      <c r="J362" s="5">
        <f t="shared" si="23"/>
        <v>3282.8999999999996</v>
      </c>
      <c r="K362" s="6"/>
    </row>
    <row r="363" spans="2:11" ht="15.75">
      <c r="B363" s="35"/>
      <c r="C363" s="36"/>
      <c r="D363" s="11" t="s">
        <v>29</v>
      </c>
      <c r="E363" s="5">
        <f t="shared" si="25"/>
        <v>7.5</v>
      </c>
      <c r="F363" s="5">
        <f t="shared" si="25"/>
        <v>50</v>
      </c>
      <c r="G363" s="5">
        <f t="shared" si="25"/>
        <v>7.2</v>
      </c>
      <c r="H363" s="5">
        <f>H369</f>
        <v>0</v>
      </c>
      <c r="I363" s="5">
        <f>I369</f>
        <v>3218.2</v>
      </c>
      <c r="J363" s="5">
        <f>SUM(E363:I363)</f>
        <v>3282.8999999999996</v>
      </c>
      <c r="K363" s="6"/>
    </row>
    <row r="364" spans="2:11" ht="15.75">
      <c r="B364" s="35"/>
      <c r="C364" s="36"/>
      <c r="D364" s="11" t="s">
        <v>30</v>
      </c>
      <c r="E364" s="8">
        <f t="shared" si="25"/>
        <v>0</v>
      </c>
      <c r="F364" s="8">
        <f t="shared" si="25"/>
        <v>0</v>
      </c>
      <c r="G364" s="8">
        <f t="shared" si="25"/>
        <v>0</v>
      </c>
      <c r="H364" s="8">
        <f t="shared" si="25"/>
        <v>0</v>
      </c>
      <c r="I364" s="8">
        <f t="shared" si="25"/>
        <v>0</v>
      </c>
      <c r="J364" s="8">
        <f t="shared" si="23"/>
        <v>0</v>
      </c>
      <c r="K364" s="6"/>
    </row>
    <row r="365" spans="2:11" ht="15.75">
      <c r="B365" s="35"/>
      <c r="C365" s="36"/>
      <c r="D365" s="11" t="s">
        <v>31</v>
      </c>
      <c r="E365" s="8">
        <f t="shared" si="25"/>
        <v>0</v>
      </c>
      <c r="F365" s="8">
        <f t="shared" si="25"/>
        <v>0</v>
      </c>
      <c r="G365" s="8">
        <f t="shared" si="25"/>
        <v>0</v>
      </c>
      <c r="H365" s="8">
        <f t="shared" si="25"/>
        <v>0</v>
      </c>
      <c r="I365" s="8">
        <f t="shared" si="25"/>
        <v>0</v>
      </c>
      <c r="J365" s="8">
        <f t="shared" si="23"/>
        <v>0</v>
      </c>
      <c r="K365" s="6"/>
    </row>
    <row r="366" spans="2:11" ht="15.75">
      <c r="B366" s="35"/>
      <c r="C366" s="36"/>
      <c r="D366" s="11" t="s">
        <v>32</v>
      </c>
      <c r="E366" s="8">
        <f t="shared" si="25"/>
        <v>0</v>
      </c>
      <c r="F366" s="8">
        <f t="shared" si="25"/>
        <v>0</v>
      </c>
      <c r="G366" s="8">
        <f t="shared" si="25"/>
        <v>0</v>
      </c>
      <c r="H366" s="8">
        <f t="shared" si="25"/>
        <v>0</v>
      </c>
      <c r="I366" s="8">
        <f t="shared" si="25"/>
        <v>0</v>
      </c>
      <c r="J366" s="8">
        <f t="shared" si="23"/>
        <v>0</v>
      </c>
      <c r="K366" s="6"/>
    </row>
    <row r="367" spans="2:11" ht="15.75">
      <c r="B367" s="35"/>
      <c r="C367" s="36"/>
      <c r="D367" s="12" t="s">
        <v>33</v>
      </c>
      <c r="E367" s="8">
        <f t="shared" si="25"/>
        <v>0</v>
      </c>
      <c r="F367" s="8">
        <f t="shared" si="25"/>
        <v>0</v>
      </c>
      <c r="G367" s="8">
        <f t="shared" si="25"/>
        <v>0</v>
      </c>
      <c r="H367" s="8">
        <f t="shared" si="25"/>
        <v>0</v>
      </c>
      <c r="I367" s="8">
        <f t="shared" si="25"/>
        <v>0</v>
      </c>
      <c r="J367" s="8">
        <f t="shared" si="23"/>
        <v>0</v>
      </c>
      <c r="K367" s="6"/>
    </row>
    <row r="368" spans="2:11" ht="15.75">
      <c r="B368" s="35"/>
      <c r="C368" s="27" t="s">
        <v>7</v>
      </c>
      <c r="D368" s="11" t="s">
        <v>28</v>
      </c>
      <c r="E368" s="8">
        <f t="shared" si="25"/>
        <v>7.5</v>
      </c>
      <c r="F368" s="8">
        <f t="shared" si="25"/>
        <v>50</v>
      </c>
      <c r="G368" s="8">
        <f t="shared" si="25"/>
        <v>7.2</v>
      </c>
      <c r="H368" s="8">
        <f t="shared" si="25"/>
        <v>0</v>
      </c>
      <c r="I368" s="8">
        <f t="shared" si="25"/>
        <v>3218.2</v>
      </c>
      <c r="J368" s="8">
        <f t="shared" si="23"/>
        <v>3282.8999999999996</v>
      </c>
      <c r="K368" s="6"/>
    </row>
    <row r="369" spans="2:11" ht="15.75">
      <c r="B369" s="35"/>
      <c r="C369" s="28"/>
      <c r="D369" s="11" t="s">
        <v>29</v>
      </c>
      <c r="E369" s="8">
        <f t="shared" si="25"/>
        <v>7.5</v>
      </c>
      <c r="F369" s="8">
        <f t="shared" si="25"/>
        <v>50</v>
      </c>
      <c r="G369" s="8">
        <f t="shared" si="25"/>
        <v>7.2</v>
      </c>
      <c r="H369" s="8">
        <f t="shared" si="25"/>
        <v>0</v>
      </c>
      <c r="I369" s="8">
        <f t="shared" si="25"/>
        <v>3218.2</v>
      </c>
      <c r="J369" s="8">
        <f t="shared" si="23"/>
        <v>3282.8999999999996</v>
      </c>
      <c r="K369" s="6"/>
    </row>
    <row r="370" spans="2:11" ht="15.75">
      <c r="B370" s="35"/>
      <c r="C370" s="28"/>
      <c r="D370" s="11" t="s">
        <v>30</v>
      </c>
      <c r="E370" s="8">
        <f t="shared" si="25"/>
        <v>0</v>
      </c>
      <c r="F370" s="8">
        <f t="shared" si="25"/>
        <v>0</v>
      </c>
      <c r="G370" s="8">
        <f t="shared" si="25"/>
        <v>0</v>
      </c>
      <c r="H370" s="8">
        <f t="shared" si="25"/>
        <v>0</v>
      </c>
      <c r="I370" s="8">
        <f t="shared" si="25"/>
        <v>0</v>
      </c>
      <c r="J370" s="8">
        <f t="shared" si="23"/>
        <v>0</v>
      </c>
      <c r="K370" s="6"/>
    </row>
    <row r="371" spans="2:11" ht="15.75">
      <c r="B371" s="35"/>
      <c r="C371" s="28"/>
      <c r="D371" s="11" t="s">
        <v>31</v>
      </c>
      <c r="E371" s="8">
        <f t="shared" si="25"/>
        <v>0</v>
      </c>
      <c r="F371" s="8">
        <f t="shared" si="25"/>
        <v>0</v>
      </c>
      <c r="G371" s="8">
        <f t="shared" si="25"/>
        <v>0</v>
      </c>
      <c r="H371" s="8">
        <f t="shared" si="25"/>
        <v>0</v>
      </c>
      <c r="I371" s="8">
        <f t="shared" si="25"/>
        <v>0</v>
      </c>
      <c r="J371" s="8">
        <f t="shared" si="23"/>
        <v>0</v>
      </c>
      <c r="K371" s="6"/>
    </row>
    <row r="372" spans="2:11" ht="15.75">
      <c r="B372" s="35"/>
      <c r="C372" s="28"/>
      <c r="D372" s="11" t="s">
        <v>32</v>
      </c>
      <c r="E372" s="8">
        <f t="shared" si="25"/>
        <v>0</v>
      </c>
      <c r="F372" s="8">
        <f t="shared" si="25"/>
        <v>0</v>
      </c>
      <c r="G372" s="8">
        <f t="shared" si="25"/>
        <v>0</v>
      </c>
      <c r="H372" s="8">
        <f t="shared" si="25"/>
        <v>0</v>
      </c>
      <c r="I372" s="8">
        <f t="shared" si="25"/>
        <v>0</v>
      </c>
      <c r="J372" s="8">
        <f t="shared" si="23"/>
        <v>0</v>
      </c>
      <c r="K372" s="6"/>
    </row>
    <row r="373" spans="2:11" ht="15.75">
      <c r="B373" s="35"/>
      <c r="C373" s="29"/>
      <c r="D373" s="12" t="s">
        <v>33</v>
      </c>
      <c r="E373" s="8">
        <f t="shared" si="25"/>
        <v>0</v>
      </c>
      <c r="F373" s="8">
        <f t="shared" si="25"/>
        <v>0</v>
      </c>
      <c r="G373" s="8">
        <f t="shared" si="25"/>
        <v>0</v>
      </c>
      <c r="H373" s="8">
        <f t="shared" si="25"/>
        <v>0</v>
      </c>
      <c r="I373" s="8">
        <f t="shared" si="25"/>
        <v>0</v>
      </c>
      <c r="J373" s="8">
        <f t="shared" si="23"/>
        <v>0</v>
      </c>
      <c r="K373" s="6"/>
    </row>
    <row r="374" spans="2:11" ht="15.75">
      <c r="B374" s="37" t="s">
        <v>89</v>
      </c>
      <c r="C374" s="27" t="s">
        <v>7</v>
      </c>
      <c r="D374" s="11" t="s">
        <v>28</v>
      </c>
      <c r="E374" s="8">
        <f>E375+E376+E377+E378+E379</f>
        <v>7.5</v>
      </c>
      <c r="F374" s="8">
        <f>F375+F376+F377+F378+F379</f>
        <v>50</v>
      </c>
      <c r="G374" s="8">
        <f>G375+G376+G377+G378+G379</f>
        <v>7.2</v>
      </c>
      <c r="H374" s="8">
        <f>H375+H376+H377+H378+H379</f>
        <v>0</v>
      </c>
      <c r="I374" s="8">
        <f>I375+I376+I377+I378+I379</f>
        <v>3218.2</v>
      </c>
      <c r="J374" s="8">
        <f t="shared" si="23"/>
        <v>3282.8999999999996</v>
      </c>
      <c r="K374" s="6"/>
    </row>
    <row r="375" spans="2:11" ht="15.75">
      <c r="B375" s="38"/>
      <c r="C375" s="28"/>
      <c r="D375" s="11" t="s">
        <v>29</v>
      </c>
      <c r="E375" s="8">
        <v>7.5</v>
      </c>
      <c r="F375" s="8">
        <v>50</v>
      </c>
      <c r="G375" s="8">
        <v>7.2</v>
      </c>
      <c r="H375" s="8">
        <v>0</v>
      </c>
      <c r="I375" s="8">
        <v>3218.2</v>
      </c>
      <c r="J375" s="8">
        <f t="shared" si="23"/>
        <v>3282.8999999999996</v>
      </c>
      <c r="K375" s="6"/>
    </row>
    <row r="376" spans="2:11" ht="15.75">
      <c r="B376" s="38"/>
      <c r="C376" s="28"/>
      <c r="D376" s="11" t="s">
        <v>30</v>
      </c>
      <c r="E376" s="8"/>
      <c r="F376" s="8"/>
      <c r="G376" s="8"/>
      <c r="H376" s="8"/>
      <c r="I376" s="8"/>
      <c r="J376" s="8">
        <f t="shared" si="23"/>
        <v>0</v>
      </c>
      <c r="K376" s="6"/>
    </row>
    <row r="377" spans="2:10" ht="15.75">
      <c r="B377" s="38"/>
      <c r="C377" s="28"/>
      <c r="D377" s="11" t="s">
        <v>31</v>
      </c>
      <c r="E377" s="20"/>
      <c r="F377" s="20"/>
      <c r="G377" s="20"/>
      <c r="H377" s="20"/>
      <c r="I377" s="20"/>
      <c r="J377" s="8">
        <f t="shared" si="23"/>
        <v>0</v>
      </c>
    </row>
    <row r="378" spans="2:10" ht="15.75">
      <c r="B378" s="38"/>
      <c r="C378" s="28"/>
      <c r="D378" s="11" t="s">
        <v>32</v>
      </c>
      <c r="E378" s="20"/>
      <c r="F378" s="20"/>
      <c r="G378" s="20"/>
      <c r="H378" s="20"/>
      <c r="I378" s="20"/>
      <c r="J378" s="8">
        <f t="shared" si="23"/>
        <v>0</v>
      </c>
    </row>
    <row r="379" spans="2:10" ht="15.75">
      <c r="B379" s="39"/>
      <c r="C379" s="29"/>
      <c r="D379" s="12" t="s">
        <v>33</v>
      </c>
      <c r="E379" s="21"/>
      <c r="F379" s="21"/>
      <c r="G379" s="21"/>
      <c r="H379" s="21"/>
      <c r="I379" s="21"/>
      <c r="J379" s="8">
        <f t="shared" si="23"/>
        <v>0</v>
      </c>
    </row>
    <row r="380" spans="5:10" ht="15">
      <c r="E380" s="6"/>
      <c r="F380" s="6"/>
      <c r="G380" s="6"/>
      <c r="H380" s="6"/>
      <c r="I380" s="6"/>
      <c r="J380" s="6"/>
    </row>
  </sheetData>
  <sheetProtection/>
  <mergeCells count="138">
    <mergeCell ref="A5:J5"/>
    <mergeCell ref="A6:J6"/>
    <mergeCell ref="A7:J7"/>
    <mergeCell ref="A8:J8"/>
    <mergeCell ref="A11:J11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C146:C151"/>
    <mergeCell ref="B116:B121"/>
    <mergeCell ref="C116:C121"/>
    <mergeCell ref="B122:B127"/>
    <mergeCell ref="C122:C127"/>
    <mergeCell ref="B128:B133"/>
    <mergeCell ref="C128:C133"/>
    <mergeCell ref="B164:B175"/>
    <mergeCell ref="C164:C169"/>
    <mergeCell ref="C170:C175"/>
    <mergeCell ref="B134:B139"/>
    <mergeCell ref="C134:C139"/>
    <mergeCell ref="B152:B157"/>
    <mergeCell ref="C152:C157"/>
    <mergeCell ref="B158:B163"/>
    <mergeCell ref="C158:C163"/>
    <mergeCell ref="B146:B151"/>
    <mergeCell ref="B176:B181"/>
    <mergeCell ref="C176:C181"/>
    <mergeCell ref="B182:B187"/>
    <mergeCell ref="C182:C187"/>
    <mergeCell ref="B188:B193"/>
    <mergeCell ref="C188:C193"/>
    <mergeCell ref="B194:B199"/>
    <mergeCell ref="C194:C199"/>
    <mergeCell ref="B200:B205"/>
    <mergeCell ref="C200:C205"/>
    <mergeCell ref="B206:B211"/>
    <mergeCell ref="C206:C211"/>
    <mergeCell ref="B212:B217"/>
    <mergeCell ref="C212:C217"/>
    <mergeCell ref="B218:B223"/>
    <mergeCell ref="C218:C223"/>
    <mergeCell ref="B224:B229"/>
    <mergeCell ref="C224:C229"/>
    <mergeCell ref="B230:B235"/>
    <mergeCell ref="C230:C235"/>
    <mergeCell ref="B236:B241"/>
    <mergeCell ref="C236:C241"/>
    <mergeCell ref="B242:B247"/>
    <mergeCell ref="C242:C247"/>
    <mergeCell ref="B248:B253"/>
    <mergeCell ref="C248:C253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B278:B283"/>
    <mergeCell ref="C278:C283"/>
    <mergeCell ref="B284:B289"/>
    <mergeCell ref="C284:C289"/>
    <mergeCell ref="B290:B295"/>
    <mergeCell ref="C290:C295"/>
    <mergeCell ref="B296:B301"/>
    <mergeCell ref="C296:C301"/>
    <mergeCell ref="B302:B307"/>
    <mergeCell ref="C302:C307"/>
    <mergeCell ref="B308:B313"/>
    <mergeCell ref="C308:C313"/>
    <mergeCell ref="B314:B319"/>
    <mergeCell ref="C314:C319"/>
    <mergeCell ref="B320:B325"/>
    <mergeCell ref="C320:C325"/>
    <mergeCell ref="B326:B337"/>
    <mergeCell ref="C326:C331"/>
    <mergeCell ref="L326:L330"/>
    <mergeCell ref="M326:M330"/>
    <mergeCell ref="L331:L335"/>
    <mergeCell ref="M331:M335"/>
    <mergeCell ref="C332:C337"/>
    <mergeCell ref="L336:L340"/>
    <mergeCell ref="M336:M340"/>
    <mergeCell ref="B338:B343"/>
    <mergeCell ref="C338:C343"/>
    <mergeCell ref="B344:B349"/>
    <mergeCell ref="C344:C349"/>
    <mergeCell ref="B350:B355"/>
    <mergeCell ref="C350:C355"/>
    <mergeCell ref="B356:B361"/>
    <mergeCell ref="C356:C361"/>
    <mergeCell ref="B362:B373"/>
    <mergeCell ref="C362:C367"/>
    <mergeCell ref="C368:C373"/>
    <mergeCell ref="B374:B379"/>
    <mergeCell ref="C374:C379"/>
    <mergeCell ref="B1:J1"/>
    <mergeCell ref="B2:J2"/>
    <mergeCell ref="B3:J3"/>
    <mergeCell ref="B4:J4"/>
    <mergeCell ref="B140:B145"/>
    <mergeCell ref="C140:C145"/>
    <mergeCell ref="B98:B103"/>
    <mergeCell ref="C98:C103"/>
    <mergeCell ref="B104:B109"/>
    <mergeCell ref="C104:C109"/>
  </mergeCells>
  <printOptions/>
  <pageMargins left="0.7" right="0.7" top="0.75" bottom="0.75" header="0.3" footer="0.3"/>
  <pageSetup orientation="landscape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79"/>
  <sheetViews>
    <sheetView tabSelected="1" view="pageBreakPreview" zoomScaleSheetLayoutView="100" workbookViewId="0" topLeftCell="B344">
      <selection activeCell="F245" sqref="F245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23" t="s">
        <v>97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23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15">
      <c r="B3" s="23" t="s">
        <v>5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6</v>
      </c>
      <c r="C4" s="23"/>
      <c r="D4" s="23"/>
      <c r="E4" s="23"/>
      <c r="F4" s="23"/>
      <c r="G4" s="23"/>
      <c r="H4" s="23"/>
      <c r="I4" s="23"/>
      <c r="J4" s="23"/>
    </row>
    <row r="5" spans="1:10" ht="15">
      <c r="A5" s="69" t="s">
        <v>90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">
      <c r="A6" s="69" t="s">
        <v>0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15">
      <c r="A7" s="70" t="s">
        <v>1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ht="15">
      <c r="A8" s="69" t="s">
        <v>9</v>
      </c>
      <c r="B8" s="69"/>
      <c r="C8" s="69"/>
      <c r="D8" s="69"/>
      <c r="E8" s="69"/>
      <c r="F8" s="69"/>
      <c r="G8" s="69"/>
      <c r="H8" s="69"/>
      <c r="I8" s="69"/>
      <c r="J8" s="69"/>
    </row>
    <row r="10" ht="15.75">
      <c r="B10" s="1"/>
    </row>
    <row r="11" spans="1:10" ht="15.75">
      <c r="A11" s="65" t="s">
        <v>91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15.75">
      <c r="A12" s="65" t="s">
        <v>92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15.75">
      <c r="A13" s="64" t="s">
        <v>12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5.75">
      <c r="A14" s="65" t="s">
        <v>93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2:13" ht="15.75">
      <c r="B15" s="66" t="s">
        <v>19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2:11" ht="15.75">
      <c r="B16" s="68" t="s">
        <v>15</v>
      </c>
      <c r="C16" s="68" t="s">
        <v>16</v>
      </c>
      <c r="D16" s="68" t="s">
        <v>17</v>
      </c>
      <c r="E16" s="68" t="s">
        <v>18</v>
      </c>
      <c r="F16" s="68"/>
      <c r="G16" s="68"/>
      <c r="H16" s="68"/>
      <c r="I16" s="68"/>
      <c r="J16" s="68"/>
      <c r="K16" t="s">
        <v>19</v>
      </c>
    </row>
    <row r="17" spans="2:10" ht="15.75">
      <c r="B17" s="68"/>
      <c r="C17" s="68"/>
      <c r="D17" s="68"/>
      <c r="E17" s="2"/>
      <c r="F17" s="2"/>
      <c r="G17" s="2"/>
      <c r="H17" s="2"/>
      <c r="I17" s="2"/>
      <c r="J17" s="2"/>
    </row>
    <row r="18" spans="2:10" ht="15.75">
      <c r="B18" s="68"/>
      <c r="C18" s="68"/>
      <c r="D18" s="68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3" t="s">
        <v>22</v>
      </c>
      <c r="D20" s="3" t="s">
        <v>20</v>
      </c>
      <c r="E20" s="4">
        <f>E21+E22+E23+E24+E25</f>
        <v>817320.5</v>
      </c>
      <c r="F20" s="5">
        <f>F21+F22+F23+F24+F25</f>
        <v>871945.4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3343140.35</v>
      </c>
      <c r="K20" s="6"/>
    </row>
    <row r="21" spans="2:11" ht="48" thickBot="1">
      <c r="B21" s="36"/>
      <c r="C21" s="63"/>
      <c r="D21" s="7" t="s">
        <v>23</v>
      </c>
      <c r="E21" s="5">
        <f aca="true" t="shared" si="0" ref="E21:I25">E27</f>
        <v>125258.90000000001</v>
      </c>
      <c r="F21" s="5">
        <f t="shared" si="0"/>
        <v>108121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579036.4500000001</v>
      </c>
      <c r="K21" s="6"/>
    </row>
    <row r="22" spans="2:11" ht="95.25" thickBot="1">
      <c r="B22" s="36"/>
      <c r="C22" s="63"/>
      <c r="D22" s="7" t="s">
        <v>24</v>
      </c>
      <c r="E22" s="5">
        <f t="shared" si="0"/>
        <v>672864.2</v>
      </c>
      <c r="F22" s="5">
        <f t="shared" si="0"/>
        <v>717441.4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2605788.1000000006</v>
      </c>
      <c r="K22" s="6"/>
    </row>
    <row r="23" spans="2:11" ht="95.25" thickBot="1">
      <c r="B23" s="36"/>
      <c r="C23" s="63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3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3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7" t="s">
        <v>7</v>
      </c>
      <c r="D26" s="9" t="s">
        <v>28</v>
      </c>
      <c r="E26" s="8">
        <f>E27+E28+E29+E30+E31</f>
        <v>817320.5</v>
      </c>
      <c r="F26" s="8">
        <f>F27+F28+F29+F30+F31</f>
        <v>871945.4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3343140.35</v>
      </c>
      <c r="K26" s="6"/>
    </row>
    <row r="27" spans="2:11" ht="15.75">
      <c r="B27" s="36"/>
      <c r="C27" s="28"/>
      <c r="D27" s="9" t="s">
        <v>29</v>
      </c>
      <c r="E27" s="8">
        <f aca="true" t="shared" si="2" ref="E27:I31">E33+E165+E327+E363</f>
        <v>125258.90000000001</v>
      </c>
      <c r="F27" s="8">
        <f t="shared" si="2"/>
        <v>108121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579036.4500000001</v>
      </c>
      <c r="K27" s="6"/>
    </row>
    <row r="28" spans="2:11" ht="15.75">
      <c r="B28" s="36"/>
      <c r="C28" s="28"/>
      <c r="D28" s="9" t="s">
        <v>30</v>
      </c>
      <c r="E28" s="8">
        <f t="shared" si="2"/>
        <v>672864.2</v>
      </c>
      <c r="F28" s="8">
        <f t="shared" si="2"/>
        <v>717441.4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2605788.1000000006</v>
      </c>
      <c r="K28" s="6"/>
    </row>
    <row r="29" spans="2:11" ht="15.75">
      <c r="B29" s="36"/>
      <c r="C29" s="28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8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29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58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 t="shared" si="3"/>
        <v>764103.7000000001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3141648.0499999993</v>
      </c>
      <c r="K32" s="6" t="s">
        <v>19</v>
      </c>
      <c r="L32" s="6" t="s">
        <v>19</v>
      </c>
      <c r="M32" s="6" t="s">
        <v>19</v>
      </c>
    </row>
    <row r="33" spans="2:11" ht="15.75">
      <c r="B33" s="58"/>
      <c r="C33" s="36"/>
      <c r="D33" s="11" t="s">
        <v>29</v>
      </c>
      <c r="E33" s="5">
        <f t="shared" si="3"/>
        <v>109138.5</v>
      </c>
      <c r="F33" s="5">
        <f t="shared" si="3"/>
        <v>95906.3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516144.15</v>
      </c>
      <c r="K33" s="6"/>
    </row>
    <row r="34" spans="2:11" ht="15.75">
      <c r="B34" s="58"/>
      <c r="C34" s="36"/>
      <c r="D34" s="11" t="s">
        <v>30</v>
      </c>
      <c r="E34" s="5">
        <f>E40</f>
        <v>662416</v>
      </c>
      <c r="F34" s="5">
        <f>F46+F52+F58+F124+F154+F142</f>
        <v>621814.4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2469828.6</v>
      </c>
      <c r="K34" s="6"/>
    </row>
    <row r="35" spans="2:11" ht="15.75">
      <c r="B35" s="58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58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58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58"/>
      <c r="C38" s="27" t="s">
        <v>7</v>
      </c>
      <c r="D38" s="11" t="s">
        <v>28</v>
      </c>
      <c r="E38" s="8">
        <f>E44+E50+E56+E152+E122</f>
        <v>788521.5999999999</v>
      </c>
      <c r="F38" s="8">
        <f>F39+F40+F41</f>
        <v>764103.7000000001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3141648.0499999993</v>
      </c>
      <c r="K38" s="6"/>
    </row>
    <row r="39" spans="2:11" ht="15.75">
      <c r="B39" s="58"/>
      <c r="C39" s="28"/>
      <c r="D39" s="11" t="s">
        <v>29</v>
      </c>
      <c r="E39" s="8">
        <f>E45+E51+E57+E153+E123</f>
        <v>109138.5</v>
      </c>
      <c r="F39" s="8">
        <f>F45+F51+F57+F153+F123</f>
        <v>95906.3</v>
      </c>
      <c r="G39" s="8">
        <f>G45+G51+G57+G153+G123</f>
        <v>76299.70000000001</v>
      </c>
      <c r="H39" s="8">
        <f>H45+H51+H57+H153+H123</f>
        <v>75197</v>
      </c>
      <c r="I39" s="8">
        <f>I45+I51+I57+I153+I123</f>
        <v>159602.65000000002</v>
      </c>
      <c r="J39" s="8">
        <f>SUM(E39:I39)</f>
        <v>516144.15</v>
      </c>
      <c r="K39" s="6"/>
    </row>
    <row r="40" spans="2:11" ht="15.75">
      <c r="B40" s="58"/>
      <c r="C40" s="28"/>
      <c r="D40" s="11" t="s">
        <v>30</v>
      </c>
      <c r="E40" s="8">
        <f>E46+E52+E58+E154+E124</f>
        <v>662416</v>
      </c>
      <c r="F40" s="8">
        <f>F46+F52+F58+F124+F154+F142</f>
        <v>621814.4</v>
      </c>
      <c r="G40" s="8">
        <f>G46+G52+G58+G124+G154+G142</f>
        <v>583792.1000000001</v>
      </c>
      <c r="H40" s="8">
        <f>H46+H52+H58+H124+H154+H142</f>
        <v>521008.69999999995</v>
      </c>
      <c r="I40" s="8">
        <f>I46+I52+I58+I124+I154+I142</f>
        <v>80797.4</v>
      </c>
      <c r="J40" s="8">
        <f>SUM(E40:I40)</f>
        <v>2469828.6</v>
      </c>
      <c r="K40" s="6"/>
    </row>
    <row r="41" spans="2:11" ht="15.75">
      <c r="B41" s="58"/>
      <c r="C41" s="28"/>
      <c r="D41" s="11" t="s">
        <v>31</v>
      </c>
      <c r="E41" s="8">
        <f>E47+E53+E59+E125+E155</f>
        <v>16967.1</v>
      </c>
      <c r="F41" s="8">
        <f>F47+F53+F59+F125+F155</f>
        <v>46383</v>
      </c>
      <c r="G41" s="8">
        <f>G47+G53+G59+G125+G155</f>
        <v>46162.600000000006</v>
      </c>
      <c r="H41" s="8">
        <f>H47+H53+H59+H125+H155</f>
        <v>46162.600000000006</v>
      </c>
      <c r="I41" s="8">
        <f>I47+I53+I59+I125+I155</f>
        <v>0</v>
      </c>
      <c r="J41" s="8">
        <f t="shared" si="1"/>
        <v>155675.30000000002</v>
      </c>
      <c r="K41" s="6"/>
    </row>
    <row r="42" spans="2:11" ht="15.75">
      <c r="B42" s="58"/>
      <c r="C42" s="28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58"/>
      <c r="C43" s="29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2" t="s">
        <v>35</v>
      </c>
      <c r="C44" s="27" t="s">
        <v>7</v>
      </c>
      <c r="D44" s="11" t="s">
        <v>28</v>
      </c>
      <c r="E44" s="8">
        <f>E45+E46+E47+E48+E49</f>
        <v>5307.1</v>
      </c>
      <c r="F44" s="8">
        <f>F45+F46+F47+F48+F49</f>
        <v>6375.1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29657.050000000003</v>
      </c>
      <c r="K44" s="6"/>
    </row>
    <row r="45" spans="2:11" ht="15.75">
      <c r="B45" s="62"/>
      <c r="C45" s="28"/>
      <c r="D45" s="11" t="s">
        <v>29</v>
      </c>
      <c r="E45" s="8">
        <v>3158.6</v>
      </c>
      <c r="F45" s="8">
        <v>3933.3</v>
      </c>
      <c r="G45" s="8">
        <v>3933.3</v>
      </c>
      <c r="H45" s="8">
        <v>3933.3</v>
      </c>
      <c r="I45" s="8">
        <v>5224.65</v>
      </c>
      <c r="J45" s="8">
        <f t="shared" si="1"/>
        <v>20183.15</v>
      </c>
      <c r="K45" s="6"/>
    </row>
    <row r="46" spans="2:11" ht="15.75">
      <c r="B46" s="62"/>
      <c r="C46" s="28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2"/>
      <c r="C47" s="28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2"/>
      <c r="C48" s="28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2"/>
      <c r="C49" s="29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2" t="s">
        <v>36</v>
      </c>
      <c r="C50" s="27" t="s">
        <v>7</v>
      </c>
      <c r="D50" s="11" t="s">
        <v>28</v>
      </c>
      <c r="E50" s="8">
        <f>E51+E52+E53+E54+E55</f>
        <v>34061.1</v>
      </c>
      <c r="F50" s="8">
        <f>F51+F52+F53+F54+F55</f>
        <v>32375.6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164010.69999999998</v>
      </c>
      <c r="K50" s="6"/>
    </row>
    <row r="51" spans="2:11" ht="15.75">
      <c r="B51" s="62"/>
      <c r="C51" s="28"/>
      <c r="D51" s="11" t="s">
        <v>29</v>
      </c>
      <c r="E51" s="8">
        <v>21825.1</v>
      </c>
      <c r="F51" s="8">
        <v>20743.3</v>
      </c>
      <c r="G51" s="8">
        <v>20518.4</v>
      </c>
      <c r="H51" s="8">
        <v>19793.1</v>
      </c>
      <c r="I51" s="8">
        <v>33997.9</v>
      </c>
      <c r="J51" s="8">
        <f aca="true" t="shared" si="5" ref="J51:J175">SUM(E51:I51)</f>
        <v>116877.79999999999</v>
      </c>
      <c r="K51" s="6"/>
    </row>
    <row r="52" spans="2:11" ht="15.75">
      <c r="B52" s="62"/>
      <c r="C52" s="28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62"/>
      <c r="C53" s="28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2"/>
      <c r="C54" s="28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2"/>
      <c r="C55" s="29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2" t="s">
        <v>37</v>
      </c>
      <c r="C56" s="27" t="s">
        <v>7</v>
      </c>
      <c r="D56" s="11" t="s">
        <v>28</v>
      </c>
      <c r="E56" s="8">
        <f>E57+E58+E59+E60+E61</f>
        <v>729484.7</v>
      </c>
      <c r="F56" s="8">
        <f>F57+F58+F59+F60+F61</f>
        <v>688841.7000000001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 t="shared" si="5"/>
        <v>2791222.6</v>
      </c>
      <c r="K56" s="6"/>
    </row>
    <row r="57" spans="2:11" ht="15.75">
      <c r="B57" s="62"/>
      <c r="C57" s="28"/>
      <c r="D57" s="11" t="s">
        <v>29</v>
      </c>
      <c r="E57" s="8">
        <f>E63+E69+E75+E81+E87+E93+E99+E105+E111+E117</f>
        <v>83574.7</v>
      </c>
      <c r="F57" s="8">
        <f aca="true" t="shared" si="6" ref="F57:I61">F63+F69+F75+F81+F87+F93+F99+F105+F111+F117</f>
        <v>69890</v>
      </c>
      <c r="G57" s="8">
        <f t="shared" si="6"/>
        <v>50568.9</v>
      </c>
      <c r="H57" s="8">
        <f t="shared" si="6"/>
        <v>50191.5</v>
      </c>
      <c r="I57" s="8">
        <f t="shared" si="6"/>
        <v>120380.1</v>
      </c>
      <c r="J57" s="8">
        <f t="shared" si="5"/>
        <v>374605.2</v>
      </c>
      <c r="K57" s="6"/>
    </row>
    <row r="58" spans="2:11" ht="15.75">
      <c r="B58" s="62"/>
      <c r="C58" s="28"/>
      <c r="D58" s="11" t="s">
        <v>30</v>
      </c>
      <c r="E58" s="8">
        <f>E64+E70+E76+E82+E88+E94+E100+E106+E112+E118</f>
        <v>635030.6</v>
      </c>
      <c r="F58" s="8">
        <f t="shared" si="6"/>
        <v>586492.8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 t="shared" si="5"/>
        <v>2308361.3</v>
      </c>
      <c r="K58" s="6"/>
    </row>
    <row r="59" spans="2:11" ht="15.75">
      <c r="B59" s="62"/>
      <c r="C59" s="28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2"/>
      <c r="C60" s="28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2"/>
      <c r="C61" s="29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33" t="s">
        <v>39</v>
      </c>
      <c r="D62" s="11" t="s">
        <v>28</v>
      </c>
      <c r="E62" s="8">
        <f>E63+E64+E65+E66+E67</f>
        <v>729484.7</v>
      </c>
      <c r="F62" s="8">
        <f>F63+F64</f>
        <v>68883.9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1072009.6</v>
      </c>
      <c r="K62" s="6"/>
    </row>
    <row r="63" spans="2:11" ht="15.75">
      <c r="B63" s="34"/>
      <c r="C63" s="33"/>
      <c r="D63" s="11" t="s">
        <v>29</v>
      </c>
      <c r="E63" s="8">
        <v>83574.7</v>
      </c>
      <c r="F63" s="8">
        <v>68883.9</v>
      </c>
      <c r="G63" s="8">
        <v>49660.9</v>
      </c>
      <c r="H63" s="8">
        <v>49533.1</v>
      </c>
      <c r="I63" s="8">
        <v>120380.1</v>
      </c>
      <c r="J63" s="8">
        <f t="shared" si="5"/>
        <v>372032.69999999995</v>
      </c>
      <c r="K63" s="6"/>
    </row>
    <row r="64" spans="2:11" ht="15.75">
      <c r="B64" s="34"/>
      <c r="C64" s="33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33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33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33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0" t="s">
        <v>40</v>
      </c>
      <c r="C68" s="33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33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33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33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33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33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151395.6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429022.80000000005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151395.6</v>
      </c>
      <c r="G76" s="8">
        <v>146979.1</v>
      </c>
      <c r="H76" s="8">
        <v>130648.1</v>
      </c>
      <c r="I76" s="13">
        <v>0</v>
      </c>
      <c r="J76" s="8">
        <f t="shared" si="5"/>
        <v>429022.80000000005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33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4"/>
      <c r="C81" s="33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33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4"/>
      <c r="C83" s="33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33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33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33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4"/>
      <c r="C87" s="33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33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4"/>
      <c r="C89" s="33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33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33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0" t="s">
        <v>46</v>
      </c>
      <c r="C92" s="33" t="s">
        <v>39</v>
      </c>
      <c r="D92" s="11" t="s">
        <v>28</v>
      </c>
      <c r="E92" s="8"/>
      <c r="F92" s="8">
        <f>F93+F94</f>
        <v>1816</v>
      </c>
      <c r="G92" s="8">
        <v>1816</v>
      </c>
      <c r="H92" s="8">
        <v>1816</v>
      </c>
      <c r="I92" s="8"/>
      <c r="J92" s="8">
        <f t="shared" si="5"/>
        <v>5448</v>
      </c>
      <c r="K92" s="6"/>
    </row>
    <row r="93" spans="2:11" ht="15.75">
      <c r="B93" s="31"/>
      <c r="C93" s="33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1"/>
      <c r="C94" s="33"/>
      <c r="D94" s="11" t="s">
        <v>30</v>
      </c>
      <c r="E94" s="8"/>
      <c r="F94" s="8">
        <v>1688.9</v>
      </c>
      <c r="G94" s="8">
        <v>1688.9</v>
      </c>
      <c r="H94" s="8">
        <v>1688.9</v>
      </c>
      <c r="I94" s="8"/>
      <c r="J94" s="8">
        <f t="shared" si="5"/>
        <v>5066.700000000001</v>
      </c>
      <c r="K94" s="6"/>
    </row>
    <row r="95" spans="2:11" ht="15.75">
      <c r="B95" s="31"/>
      <c r="C95" s="33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1"/>
      <c r="C96" s="33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2"/>
      <c r="C97" s="33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0" t="s">
        <v>47</v>
      </c>
      <c r="C98" s="33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31"/>
      <c r="C99" s="33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31"/>
      <c r="C100" s="33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31"/>
      <c r="C101" s="33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1"/>
      <c r="C102" s="33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2"/>
      <c r="C103" s="33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0" t="s">
        <v>48</v>
      </c>
      <c r="C104" s="33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31"/>
      <c r="C105" s="33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31"/>
      <c r="C106" s="33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31"/>
      <c r="C107" s="33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1"/>
      <c r="C108" s="33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2"/>
      <c r="C109" s="33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0" t="s">
        <v>49</v>
      </c>
      <c r="C110" s="33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1"/>
      <c r="C111" s="33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1"/>
      <c r="C112" s="33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1"/>
      <c r="C113" s="33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1"/>
      <c r="C114" s="33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2"/>
      <c r="C115" s="33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0" t="s">
        <v>50</v>
      </c>
      <c r="C116" s="33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31"/>
      <c r="C117" s="33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31"/>
      <c r="C118" s="33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31"/>
      <c r="C119" s="33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1"/>
      <c r="C120" s="33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2"/>
      <c r="C121" s="33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24" t="s">
        <v>51</v>
      </c>
      <c r="C122" s="24" t="s">
        <v>7</v>
      </c>
      <c r="D122" s="11" t="s">
        <v>28</v>
      </c>
      <c r="E122" s="8">
        <f>E123+E124+E125+E126+E127</f>
        <v>8286.1</v>
      </c>
      <c r="F122" s="8">
        <f>F123+F124+F125+F126+F127</f>
        <v>19138.3</v>
      </c>
      <c r="G122" s="8">
        <f>G123+G124+G125+G126+G127</f>
        <v>19550.6</v>
      </c>
      <c r="H122" s="8">
        <f>H123+H124+H125+H126+H127</f>
        <v>19550.6</v>
      </c>
      <c r="I122" s="8">
        <f>I123+I124+I125+I126+I127</f>
        <v>0</v>
      </c>
      <c r="J122" s="8">
        <f t="shared" si="5"/>
        <v>66525.6</v>
      </c>
      <c r="K122" s="6"/>
    </row>
    <row r="123" spans="2:11" ht="15.75">
      <c r="B123" s="25"/>
      <c r="C123" s="25"/>
      <c r="D123" s="11" t="s">
        <v>29</v>
      </c>
      <c r="E123" s="8">
        <v>580.1</v>
      </c>
      <c r="F123" s="8">
        <v>1339.7</v>
      </c>
      <c r="G123" s="8">
        <f aca="true" t="shared" si="7" ref="F123:I125">G129+G135</f>
        <v>1279.1</v>
      </c>
      <c r="H123" s="8">
        <f t="shared" si="7"/>
        <v>1279.1</v>
      </c>
      <c r="I123" s="8">
        <f t="shared" si="7"/>
        <v>0</v>
      </c>
      <c r="J123" s="8">
        <f t="shared" si="5"/>
        <v>4478</v>
      </c>
      <c r="K123" s="6"/>
    </row>
    <row r="124" spans="2:11" ht="15.75">
      <c r="B124" s="25"/>
      <c r="C124" s="25"/>
      <c r="D124" s="11" t="s">
        <v>30</v>
      </c>
      <c r="E124" s="8">
        <v>1618.3</v>
      </c>
      <c r="F124" s="8">
        <f t="shared" si="7"/>
        <v>3874.5</v>
      </c>
      <c r="G124" s="8">
        <f t="shared" si="7"/>
        <v>4567.8</v>
      </c>
      <c r="H124" s="8">
        <f t="shared" si="7"/>
        <v>4567.8</v>
      </c>
      <c r="I124" s="8">
        <f t="shared" si="7"/>
        <v>0</v>
      </c>
      <c r="J124" s="8">
        <f t="shared" si="5"/>
        <v>14628.400000000001</v>
      </c>
      <c r="K124" s="6"/>
    </row>
    <row r="125" spans="2:11" ht="15.75">
      <c r="B125" s="25"/>
      <c r="C125" s="25"/>
      <c r="D125" s="11" t="s">
        <v>31</v>
      </c>
      <c r="E125" s="8">
        <v>6087.7</v>
      </c>
      <c r="F125" s="8">
        <f t="shared" si="7"/>
        <v>13924.1</v>
      </c>
      <c r="G125" s="8">
        <f t="shared" si="7"/>
        <v>13703.7</v>
      </c>
      <c r="H125" s="8">
        <f t="shared" si="7"/>
        <v>13703.7</v>
      </c>
      <c r="I125" s="8">
        <f t="shared" si="7"/>
        <v>0</v>
      </c>
      <c r="J125" s="8">
        <f t="shared" si="5"/>
        <v>47419.2</v>
      </c>
      <c r="K125" s="6"/>
    </row>
    <row r="126" spans="2:11" ht="15.75">
      <c r="B126" s="25"/>
      <c r="C126" s="25"/>
      <c r="D126" s="11" t="s">
        <v>32</v>
      </c>
      <c r="E126" s="8"/>
      <c r="F126" s="8"/>
      <c r="G126" s="8"/>
      <c r="H126" s="8"/>
      <c r="I126" s="8"/>
      <c r="J126" s="8">
        <f t="shared" si="5"/>
        <v>0</v>
      </c>
      <c r="K126" s="6"/>
    </row>
    <row r="127" spans="2:11" ht="15.75">
      <c r="B127" s="26"/>
      <c r="C127" s="26"/>
      <c r="D127" s="12" t="s">
        <v>33</v>
      </c>
      <c r="E127" s="8"/>
      <c r="F127" s="8"/>
      <c r="G127" s="8"/>
      <c r="H127" s="8"/>
      <c r="I127" s="8"/>
      <c r="J127" s="8">
        <f t="shared" si="5"/>
        <v>0</v>
      </c>
      <c r="K127" s="6"/>
    </row>
    <row r="128" spans="2:11" ht="15.75">
      <c r="B128" s="62" t="s">
        <v>52</v>
      </c>
      <c r="C128" s="33" t="s">
        <v>53</v>
      </c>
      <c r="D128" s="14" t="s">
        <v>28</v>
      </c>
      <c r="E128" s="8">
        <f>E129+E130+E131+E132+E133</f>
        <v>8286.1</v>
      </c>
      <c r="F128" s="8">
        <f>F129+F130+F131+F132+F133</f>
        <v>18952.1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66339.4</v>
      </c>
      <c r="K128" s="6"/>
    </row>
    <row r="129" spans="2:11" ht="15.75">
      <c r="B129" s="62"/>
      <c r="C129" s="33"/>
      <c r="D129" s="14" t="s">
        <v>29</v>
      </c>
      <c r="E129" s="8">
        <v>580.1</v>
      </c>
      <c r="F129" s="8">
        <v>1326.7</v>
      </c>
      <c r="G129" s="8">
        <v>1279.1</v>
      </c>
      <c r="H129" s="8">
        <v>1279.1</v>
      </c>
      <c r="I129" s="8"/>
      <c r="J129" s="8">
        <f t="shared" si="5"/>
        <v>4465</v>
      </c>
      <c r="K129" s="6"/>
    </row>
    <row r="130" spans="2:11" ht="15.75">
      <c r="B130" s="62"/>
      <c r="C130" s="33"/>
      <c r="D130" s="14" t="s">
        <v>30</v>
      </c>
      <c r="E130" s="8">
        <v>1618.3</v>
      </c>
      <c r="F130" s="8">
        <v>3701.3</v>
      </c>
      <c r="G130" s="8">
        <v>4567.8</v>
      </c>
      <c r="H130" s="8">
        <v>4567.8</v>
      </c>
      <c r="I130" s="8"/>
      <c r="J130" s="8">
        <f t="shared" si="5"/>
        <v>14455.2</v>
      </c>
      <c r="K130" s="6"/>
    </row>
    <row r="131" spans="2:11" ht="15.75">
      <c r="B131" s="62"/>
      <c r="C131" s="33"/>
      <c r="D131" s="14" t="s">
        <v>31</v>
      </c>
      <c r="E131" s="8">
        <v>6087.7</v>
      </c>
      <c r="F131" s="8">
        <v>13924.1</v>
      </c>
      <c r="G131" s="8">
        <v>13703.7</v>
      </c>
      <c r="H131" s="8">
        <v>13703.7</v>
      </c>
      <c r="I131" s="8"/>
      <c r="J131" s="8">
        <f t="shared" si="5"/>
        <v>47419.2</v>
      </c>
      <c r="K131" s="6"/>
    </row>
    <row r="132" spans="2:11" ht="15.75">
      <c r="B132" s="62"/>
      <c r="C132" s="33"/>
      <c r="D132" s="14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62"/>
      <c r="C133" s="33"/>
      <c r="D133" s="15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59" t="s">
        <v>54</v>
      </c>
      <c r="C134" s="33" t="s">
        <v>53</v>
      </c>
      <c r="D134" s="14" t="s">
        <v>28</v>
      </c>
      <c r="E134" s="8">
        <f>E135+E136+E137+E138+E139</f>
        <v>0</v>
      </c>
      <c r="F134" s="8">
        <f>F135+F136+F137+F138+F139</f>
        <v>186.2</v>
      </c>
      <c r="G134" s="8">
        <f>G135+G136+G137+G138+G139</f>
        <v>0</v>
      </c>
      <c r="H134" s="8">
        <f>H135+H136+H137+H138+H139</f>
        <v>0</v>
      </c>
      <c r="I134" s="8">
        <f>I135+I136+I137+I138+I139</f>
        <v>0</v>
      </c>
      <c r="J134" s="8">
        <f t="shared" si="5"/>
        <v>186.2</v>
      </c>
      <c r="K134" s="6"/>
    </row>
    <row r="135" spans="2:11" ht="15.75">
      <c r="B135" s="60"/>
      <c r="C135" s="33"/>
      <c r="D135" s="14" t="s">
        <v>29</v>
      </c>
      <c r="E135" s="8"/>
      <c r="F135" s="8">
        <v>13</v>
      </c>
      <c r="G135" s="8"/>
      <c r="H135" s="8"/>
      <c r="I135" s="8"/>
      <c r="J135" s="8">
        <f t="shared" si="5"/>
        <v>13</v>
      </c>
      <c r="K135" s="6"/>
    </row>
    <row r="136" spans="2:11" ht="15.75">
      <c r="B136" s="60"/>
      <c r="C136" s="33"/>
      <c r="D136" s="14" t="s">
        <v>30</v>
      </c>
      <c r="E136" s="8"/>
      <c r="F136" s="8">
        <v>173.2</v>
      </c>
      <c r="G136" s="8"/>
      <c r="H136" s="8"/>
      <c r="I136" s="8"/>
      <c r="J136" s="8">
        <f t="shared" si="5"/>
        <v>173.2</v>
      </c>
      <c r="K136" s="6"/>
    </row>
    <row r="137" spans="2:11" ht="15.75">
      <c r="B137" s="60"/>
      <c r="C137" s="33"/>
      <c r="D137" s="14" t="s">
        <v>31</v>
      </c>
      <c r="E137" s="8"/>
      <c r="F137" s="8"/>
      <c r="G137" s="8"/>
      <c r="H137" s="8"/>
      <c r="I137" s="8"/>
      <c r="J137" s="8">
        <f t="shared" si="5"/>
        <v>0</v>
      </c>
      <c r="K137" s="6"/>
    </row>
    <row r="138" spans="2:11" ht="15.75">
      <c r="B138" s="60"/>
      <c r="C138" s="33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1"/>
      <c r="C139" s="33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24" t="s">
        <v>56</v>
      </c>
      <c r="C140" s="27" t="s">
        <v>7</v>
      </c>
      <c r="D140" s="11" t="s">
        <v>28</v>
      </c>
      <c r="E140" s="8"/>
      <c r="F140" s="8">
        <f>F142</f>
        <v>17373</v>
      </c>
      <c r="G140" s="8">
        <f>G142</f>
        <v>17373</v>
      </c>
      <c r="H140" s="8">
        <f>H142</f>
        <v>17373</v>
      </c>
      <c r="I140" s="8">
        <f>I142+I141</f>
        <v>26730.5</v>
      </c>
      <c r="J140" s="8">
        <f>SUM(F140:I140)</f>
        <v>78849.5</v>
      </c>
      <c r="K140" s="6"/>
    </row>
    <row r="141" spans="2:11" ht="15.75">
      <c r="B141" s="25"/>
      <c r="C141" s="28"/>
      <c r="D141" s="11" t="s">
        <v>29</v>
      </c>
      <c r="E141" s="8"/>
      <c r="F141" s="8"/>
      <c r="G141" s="8"/>
      <c r="H141" s="8"/>
      <c r="I141" s="8"/>
      <c r="J141" s="8"/>
      <c r="K141" s="6"/>
    </row>
    <row r="142" spans="2:11" ht="15.75">
      <c r="B142" s="25"/>
      <c r="C142" s="28"/>
      <c r="D142" s="11" t="s">
        <v>30</v>
      </c>
      <c r="E142" s="8"/>
      <c r="F142" s="8">
        <v>17373</v>
      </c>
      <c r="G142" s="8">
        <v>17373</v>
      </c>
      <c r="H142" s="8">
        <v>17373</v>
      </c>
      <c r="I142" s="8">
        <v>26730.5</v>
      </c>
      <c r="J142" s="8">
        <f>SUM(F142:I142)</f>
        <v>78849.5</v>
      </c>
      <c r="K142" s="6"/>
    </row>
    <row r="143" spans="2:11" ht="15.75">
      <c r="B143" s="25"/>
      <c r="C143" s="28"/>
      <c r="D143" s="11" t="s">
        <v>31</v>
      </c>
      <c r="E143" s="8"/>
      <c r="F143" s="8"/>
      <c r="G143" s="8"/>
      <c r="H143" s="8"/>
      <c r="I143" s="8"/>
      <c r="J143" s="8"/>
      <c r="K143" s="6"/>
    </row>
    <row r="144" spans="2:11" ht="15.75">
      <c r="B144" s="25"/>
      <c r="C144" s="28"/>
      <c r="D144" s="11" t="s">
        <v>32</v>
      </c>
      <c r="E144" s="8"/>
      <c r="F144" s="8"/>
      <c r="G144" s="8"/>
      <c r="H144" s="8"/>
      <c r="I144" s="8"/>
      <c r="J144" s="8"/>
      <c r="K144" s="6"/>
    </row>
    <row r="145" spans="2:11" ht="15.75">
      <c r="B145" s="26"/>
      <c r="C145" s="29"/>
      <c r="D145" s="12" t="s">
        <v>33</v>
      </c>
      <c r="E145" s="8"/>
      <c r="F145" s="8"/>
      <c r="G145" s="8"/>
      <c r="H145" s="8"/>
      <c r="I145" s="8"/>
      <c r="J145" s="8"/>
      <c r="K145" s="6"/>
    </row>
    <row r="146" spans="2:11" ht="15.75">
      <c r="B146" s="30" t="s">
        <v>55</v>
      </c>
      <c r="C146" s="33" t="s">
        <v>53</v>
      </c>
      <c r="D146" s="11" t="s">
        <v>28</v>
      </c>
      <c r="E146" s="8"/>
      <c r="F146" s="8">
        <f>F148+F147</f>
        <v>17373</v>
      </c>
      <c r="G146" s="8">
        <f>G148+G147</f>
        <v>17373</v>
      </c>
      <c r="H146" s="8">
        <f>H147+H148</f>
        <v>17373</v>
      </c>
      <c r="I146" s="8">
        <f>I147+I148</f>
        <v>26730.5</v>
      </c>
      <c r="J146" s="8">
        <f>SUM(F146:I146)</f>
        <v>78849.5</v>
      </c>
      <c r="K146" s="6"/>
    </row>
    <row r="147" spans="2:11" ht="15.75">
      <c r="B147" s="49"/>
      <c r="C147" s="33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49"/>
      <c r="C148" s="33"/>
      <c r="D148" s="11" t="s">
        <v>30</v>
      </c>
      <c r="E148" s="8"/>
      <c r="F148" s="8">
        <v>17373</v>
      </c>
      <c r="G148" s="8">
        <v>17373</v>
      </c>
      <c r="H148" s="8">
        <v>17373</v>
      </c>
      <c r="I148" s="8">
        <v>26730.5</v>
      </c>
      <c r="J148" s="8">
        <f>SUM(F148:I148)</f>
        <v>78849.5</v>
      </c>
      <c r="K148" s="6"/>
    </row>
    <row r="149" spans="2:11" ht="15.75">
      <c r="B149" s="49"/>
      <c r="C149" s="33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49"/>
      <c r="C150" s="33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50"/>
      <c r="C151" s="33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24" t="s">
        <v>95</v>
      </c>
      <c r="C152" s="27" t="s">
        <v>7</v>
      </c>
      <c r="D152" s="11" t="s">
        <v>28</v>
      </c>
      <c r="E152" s="8">
        <f>E153+E154+E155+E156+E157</f>
        <v>11382.6</v>
      </c>
      <c r="F152" s="8">
        <v>0</v>
      </c>
      <c r="G152" s="8">
        <v>0</v>
      </c>
      <c r="H152" s="8">
        <v>0</v>
      </c>
      <c r="I152" s="8">
        <v>0</v>
      </c>
      <c r="J152" s="8">
        <f aca="true" t="shared" si="8" ref="J152:J163">E152+F152+G152+H152+I152</f>
        <v>11382.6</v>
      </c>
      <c r="K152" s="6"/>
    </row>
    <row r="153" spans="2:11" ht="15.75">
      <c r="B153" s="25"/>
      <c r="C153" s="28"/>
      <c r="D153" s="11" t="s">
        <v>29</v>
      </c>
      <c r="E153" s="8"/>
      <c r="F153" s="8"/>
      <c r="G153" s="8"/>
      <c r="H153" s="8"/>
      <c r="I153" s="8"/>
      <c r="J153" s="8">
        <f t="shared" si="8"/>
        <v>0</v>
      </c>
      <c r="K153" s="6"/>
    </row>
    <row r="154" spans="2:11" ht="15.75">
      <c r="B154" s="25"/>
      <c r="C154" s="28"/>
      <c r="D154" s="11" t="s">
        <v>30</v>
      </c>
      <c r="E154" s="8">
        <v>11382.6</v>
      </c>
      <c r="F154" s="8">
        <v>0</v>
      </c>
      <c r="G154" s="8">
        <v>0</v>
      </c>
      <c r="H154" s="8">
        <v>0</v>
      </c>
      <c r="I154" s="8">
        <v>0</v>
      </c>
      <c r="J154" s="8">
        <f t="shared" si="8"/>
        <v>11382.6</v>
      </c>
      <c r="K154" s="6"/>
    </row>
    <row r="155" spans="2:11" ht="15.75">
      <c r="B155" s="25"/>
      <c r="C155" s="28"/>
      <c r="D155" s="11" t="s">
        <v>31</v>
      </c>
      <c r="E155" s="8"/>
      <c r="F155" s="8"/>
      <c r="G155" s="8"/>
      <c r="H155" s="8"/>
      <c r="I155" s="8"/>
      <c r="J155" s="8">
        <f t="shared" si="8"/>
        <v>0</v>
      </c>
      <c r="K155" s="6"/>
    </row>
    <row r="156" spans="2:11" ht="15.75">
      <c r="B156" s="25"/>
      <c r="C156" s="28"/>
      <c r="D156" s="11" t="s">
        <v>32</v>
      </c>
      <c r="E156" s="8"/>
      <c r="F156" s="8"/>
      <c r="G156" s="8"/>
      <c r="H156" s="8"/>
      <c r="I156" s="8"/>
      <c r="J156" s="8">
        <f t="shared" si="8"/>
        <v>0</v>
      </c>
      <c r="K156" s="6"/>
    </row>
    <row r="157" spans="2:11" ht="15.75">
      <c r="B157" s="26"/>
      <c r="C157" s="29"/>
      <c r="D157" s="12" t="s">
        <v>33</v>
      </c>
      <c r="E157" s="8"/>
      <c r="F157" s="8"/>
      <c r="G157" s="8"/>
      <c r="H157" s="8"/>
      <c r="I157" s="8"/>
      <c r="J157" s="8">
        <f t="shared" si="8"/>
        <v>0</v>
      </c>
      <c r="K157" s="6"/>
    </row>
    <row r="158" spans="2:11" ht="15.75">
      <c r="B158" s="30" t="s">
        <v>96</v>
      </c>
      <c r="C158" s="33" t="s">
        <v>53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t="shared" si="8"/>
        <v>11382.6</v>
      </c>
      <c r="K158" s="6"/>
    </row>
    <row r="159" spans="2:11" ht="15.75">
      <c r="B159" s="49"/>
      <c r="C159" s="33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49"/>
      <c r="C160" s="33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49"/>
      <c r="C161" s="33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49"/>
      <c r="C162" s="33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50"/>
      <c r="C163" s="33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58" t="s">
        <v>57</v>
      </c>
      <c r="C164" s="36" t="s">
        <v>22</v>
      </c>
      <c r="D164" s="11" t="s">
        <v>28</v>
      </c>
      <c r="E164" s="5">
        <f>E170</f>
        <v>28408.1</v>
      </c>
      <c r="F164" s="5">
        <f>F165+F166+F167</f>
        <v>107344.2</v>
      </c>
      <c r="G164" s="5">
        <f>G170</f>
        <v>27853.800000000003</v>
      </c>
      <c r="H164" s="5">
        <f>H170</f>
        <v>7803.299999999999</v>
      </c>
      <c r="I164" s="5">
        <f>I170</f>
        <v>24824.6</v>
      </c>
      <c r="J164" s="5">
        <f t="shared" si="5"/>
        <v>196233.99999999997</v>
      </c>
      <c r="K164" s="6"/>
    </row>
    <row r="165" spans="2:11" ht="15.75">
      <c r="B165" s="58"/>
      <c r="C165" s="36"/>
      <c r="D165" s="11" t="s">
        <v>29</v>
      </c>
      <c r="E165" s="16">
        <f>E176+E183+E207+E219+E237+E255+E279+E297+E303+E309+E315+E321+E201</f>
        <v>15729.6</v>
      </c>
      <c r="F165" s="16">
        <f>F177+F183+F201+F207+F219+F237+F255+F279+F297+F303+F309+F315+F321</f>
        <v>11717.2</v>
      </c>
      <c r="G165" s="16">
        <f>G177+G183+G201+G207+G219+G237+G255+G279+G297+G303+G309+G315+G321</f>
        <v>5536.999999999999</v>
      </c>
      <c r="H165" s="16">
        <f aca="true" t="shared" si="9" ref="F165:I169">H171</f>
        <v>2676.4</v>
      </c>
      <c r="I165" s="16">
        <f>I176+I183+I207+I219+I237+I255+I279+I297+I303+I309+I315+I321+I201</f>
        <v>21973.8</v>
      </c>
      <c r="J165" s="5">
        <f t="shared" si="5"/>
        <v>57634</v>
      </c>
      <c r="K165" s="6"/>
    </row>
    <row r="166" spans="2:11" ht="15.75">
      <c r="B166" s="58"/>
      <c r="C166" s="36"/>
      <c r="D166" s="11" t="s">
        <v>30</v>
      </c>
      <c r="E166" s="5">
        <f>E172</f>
        <v>10448.199999999999</v>
      </c>
      <c r="F166" s="8">
        <f>F184+F202+F208+F220+F238+F256+F280+F298+F304+F310+F316+F322</f>
        <v>95627</v>
      </c>
      <c r="G166" s="8">
        <f t="shared" si="9"/>
        <v>21906.600000000002</v>
      </c>
      <c r="H166" s="8">
        <f t="shared" si="9"/>
        <v>5126.9</v>
      </c>
      <c r="I166" s="8">
        <f>I172</f>
        <v>2850.8</v>
      </c>
      <c r="J166" s="5">
        <f t="shared" si="5"/>
        <v>135959.5</v>
      </c>
      <c r="K166" s="6"/>
    </row>
    <row r="167" spans="2:11" ht="15.75">
      <c r="B167" s="58"/>
      <c r="C167" s="36"/>
      <c r="D167" s="11" t="s">
        <v>31</v>
      </c>
      <c r="E167" s="8">
        <f>E173</f>
        <v>2230.2999999999997</v>
      </c>
      <c r="F167" s="8">
        <f t="shared" si="9"/>
        <v>0</v>
      </c>
      <c r="G167" s="8">
        <f t="shared" si="9"/>
        <v>410.2</v>
      </c>
      <c r="H167" s="8">
        <f t="shared" si="9"/>
        <v>0</v>
      </c>
      <c r="I167" s="8">
        <f t="shared" si="9"/>
        <v>0</v>
      </c>
      <c r="J167" s="5">
        <f t="shared" si="5"/>
        <v>2640.4999999999995</v>
      </c>
      <c r="K167" s="6"/>
    </row>
    <row r="168" spans="2:11" ht="15.75">
      <c r="B168" s="58"/>
      <c r="C168" s="36"/>
      <c r="D168" s="11" t="s">
        <v>32</v>
      </c>
      <c r="E168" s="8">
        <f>E174</f>
        <v>0</v>
      </c>
      <c r="F168" s="8">
        <f t="shared" si="9"/>
        <v>0</v>
      </c>
      <c r="G168" s="8">
        <f t="shared" si="9"/>
        <v>0</v>
      </c>
      <c r="H168" s="8">
        <f t="shared" si="9"/>
        <v>0</v>
      </c>
      <c r="I168" s="8">
        <f t="shared" si="9"/>
        <v>0</v>
      </c>
      <c r="J168" s="8">
        <f t="shared" si="5"/>
        <v>0</v>
      </c>
      <c r="K168" s="6"/>
    </row>
    <row r="169" spans="2:11" ht="15.75">
      <c r="B169" s="58"/>
      <c r="C169" s="36"/>
      <c r="D169" s="12" t="s">
        <v>33</v>
      </c>
      <c r="E169" s="8">
        <f>E175</f>
        <v>0</v>
      </c>
      <c r="F169" s="8">
        <f t="shared" si="9"/>
        <v>0</v>
      </c>
      <c r="G169" s="8">
        <f t="shared" si="9"/>
        <v>0</v>
      </c>
      <c r="H169" s="8">
        <f t="shared" si="9"/>
        <v>0</v>
      </c>
      <c r="I169" s="8">
        <f t="shared" si="9"/>
        <v>0</v>
      </c>
      <c r="J169" s="8">
        <f t="shared" si="5"/>
        <v>0</v>
      </c>
      <c r="K169" s="6"/>
    </row>
    <row r="170" spans="2:11" ht="15.75">
      <c r="B170" s="58"/>
      <c r="C170" s="27" t="s">
        <v>7</v>
      </c>
      <c r="D170" s="11" t="s">
        <v>28</v>
      </c>
      <c r="E170" s="8">
        <f>E171+E172+E173+E174+E175</f>
        <v>28408.1</v>
      </c>
      <c r="F170" s="8">
        <f>F171+F172+F173+F174+F175</f>
        <v>107344.2</v>
      </c>
      <c r="G170" s="8">
        <f>G171+G172+G173+G174+G175</f>
        <v>27853.800000000003</v>
      </c>
      <c r="H170" s="8">
        <f>H171+H172+H173+H174+H175</f>
        <v>7803.299999999999</v>
      </c>
      <c r="I170" s="8">
        <f>I171+I172+I173+I174+I175</f>
        <v>24824.6</v>
      </c>
      <c r="J170" s="8">
        <f t="shared" si="5"/>
        <v>196233.99999999997</v>
      </c>
      <c r="K170" s="6"/>
    </row>
    <row r="171" spans="2:11" ht="15.75">
      <c r="B171" s="58"/>
      <c r="C171" s="28"/>
      <c r="D171" s="11" t="s">
        <v>29</v>
      </c>
      <c r="E171" s="8">
        <f>E177+E183+E201+E207+E219+E237+E255+E279+E297+E303+E309+E315+E321</f>
        <v>15729.6</v>
      </c>
      <c r="F171" s="8">
        <f>F177+F183+F201+F207+F219+F237+F255+F279+F297+F303+F309</f>
        <v>11717.2</v>
      </c>
      <c r="G171" s="8">
        <f>G177+G183+G201+G207+G219+G237+G255+G279+G297+G303+G309+G315+G321</f>
        <v>5536.999999999999</v>
      </c>
      <c r="H171" s="8">
        <f>H177+H183+H201+H207+H219+H237+H255+H279+H297+H303+H309+H315+H321</f>
        <v>2676.4</v>
      </c>
      <c r="I171" s="8">
        <f>I177+I183+I201+I207+I219+I237+I255+I279+I297+I303+I309+I315+I321</f>
        <v>21973.8</v>
      </c>
      <c r="J171" s="8">
        <f t="shared" si="5"/>
        <v>57634</v>
      </c>
      <c r="K171" s="6"/>
    </row>
    <row r="172" spans="2:11" ht="15.75">
      <c r="B172" s="58"/>
      <c r="C172" s="28"/>
      <c r="D172" s="11" t="s">
        <v>30</v>
      </c>
      <c r="E172" s="8">
        <f aca="true" t="shared" si="10" ref="E172:J172">E178+E184+E202+E208+E238+E256+E280+E298+E304+E310+E316+E322+E220</f>
        <v>10448.199999999999</v>
      </c>
      <c r="F172" s="8">
        <f t="shared" si="10"/>
        <v>95627</v>
      </c>
      <c r="G172" s="8">
        <f t="shared" si="10"/>
        <v>21906.600000000002</v>
      </c>
      <c r="H172" s="8">
        <f t="shared" si="10"/>
        <v>5126.9</v>
      </c>
      <c r="I172" s="8">
        <f t="shared" si="10"/>
        <v>2850.8</v>
      </c>
      <c r="J172" s="8">
        <f t="shared" si="10"/>
        <v>135959.5</v>
      </c>
      <c r="K172" s="6"/>
    </row>
    <row r="173" spans="2:11" ht="15.75">
      <c r="B173" s="58"/>
      <c r="C173" s="28"/>
      <c r="D173" s="11" t="s">
        <v>31</v>
      </c>
      <c r="E173" s="8">
        <f>E179+E185+E203+E209+E221+E239+E257+E281+E299+E305+E311+E317+E323</f>
        <v>2230.2999999999997</v>
      </c>
      <c r="F173" s="8">
        <f>F179+F185+F203+F209+F221+F239+F257+F281+F299+F305+F311+F317+F323</f>
        <v>0</v>
      </c>
      <c r="G173" s="8">
        <f>G179+G185+G203+G209+G221+G239+G257+G281+G299+G305+G311+G317+G323</f>
        <v>410.2</v>
      </c>
      <c r="H173" s="8">
        <f>H179+H185+H203+H209+H221+H239+H257+H281+H299+H305+H311+H317+H323</f>
        <v>0</v>
      </c>
      <c r="I173" s="8">
        <f>I179+I185+I203+I209+I221+I239+I257+I281+I299+I305+I311+I317+I323</f>
        <v>0</v>
      </c>
      <c r="J173" s="8">
        <f t="shared" si="5"/>
        <v>2640.4999999999995</v>
      </c>
      <c r="K173" s="6"/>
    </row>
    <row r="174" spans="2:11" ht="15.75">
      <c r="B174" s="58"/>
      <c r="C174" s="28"/>
      <c r="D174" s="11" t="s">
        <v>32</v>
      </c>
      <c r="E174" s="8">
        <f>E180+E186+E204+E210+E240+E282+E300+E306+E312+E318+E324</f>
        <v>0</v>
      </c>
      <c r="F174" s="8">
        <f>F180+F186+F204+F210+F240+F282+F300+F306+F312+F318+F324</f>
        <v>0</v>
      </c>
      <c r="G174" s="8">
        <f>G180+G186+G204+G210+G240+G282+G300+G306+G312+G318+G324</f>
        <v>0</v>
      </c>
      <c r="H174" s="8">
        <f>H180+H186+H204+H210+H240+H282+H300+H306+H312+H318+H324</f>
        <v>0</v>
      </c>
      <c r="I174" s="8">
        <f>I180+I186+I204+I210+I240+I282+I300+I306+I312+I318+I324</f>
        <v>0</v>
      </c>
      <c r="J174" s="8">
        <f t="shared" si="5"/>
        <v>0</v>
      </c>
      <c r="K174" s="6"/>
    </row>
    <row r="175" spans="2:11" ht="15.75">
      <c r="B175" s="58"/>
      <c r="C175" s="29"/>
      <c r="D175" s="12" t="s">
        <v>33</v>
      </c>
      <c r="E175" s="8">
        <f>E181+E187+E205+E211+E241+E259+E283+E301+E307+E313+E319+E325</f>
        <v>0</v>
      </c>
      <c r="F175" s="8">
        <f>F181+F187+F205+F211+F241+F259+F283+F301+F307+F313+F319+F325</f>
        <v>0</v>
      </c>
      <c r="G175" s="8">
        <f>G181+G187+G205+G211+G241+G259+G283+G301+G307+G313+G319+G325</f>
        <v>0</v>
      </c>
      <c r="H175" s="8">
        <f>H181+H187+H205+H211+H241+H259+H283+H301+H307+H313+H319+H325</f>
        <v>0</v>
      </c>
      <c r="I175" s="8">
        <f>I181+I187+I205+I211+I241+I259+I283+I301+I307+I313+I319+I325</f>
        <v>0</v>
      </c>
      <c r="J175" s="8">
        <f t="shared" si="5"/>
        <v>0</v>
      </c>
      <c r="K175" s="6"/>
    </row>
    <row r="176" spans="2:11" ht="15.75">
      <c r="B176" s="57" t="s">
        <v>58</v>
      </c>
      <c r="C176" s="27" t="s">
        <v>7</v>
      </c>
      <c r="D176" s="11" t="s">
        <v>28</v>
      </c>
      <c r="E176" s="8">
        <f aca="true" t="shared" si="11" ref="E176:J176">E177+E178+E179+E180+E181</f>
        <v>1849.7</v>
      </c>
      <c r="F176" s="8">
        <f t="shared" si="11"/>
        <v>2026.9</v>
      </c>
      <c r="G176" s="8">
        <f t="shared" si="11"/>
        <v>1936.3</v>
      </c>
      <c r="H176" s="8">
        <f t="shared" si="11"/>
        <v>755.2</v>
      </c>
      <c r="I176" s="8">
        <f t="shared" si="11"/>
        <v>2987</v>
      </c>
      <c r="J176" s="8">
        <f t="shared" si="11"/>
        <v>9555.1</v>
      </c>
      <c r="K176" s="6"/>
    </row>
    <row r="177" spans="2:11" ht="15.75">
      <c r="B177" s="57"/>
      <c r="C177" s="28"/>
      <c r="D177" s="11" t="s">
        <v>29</v>
      </c>
      <c r="E177" s="8">
        <v>1849.7</v>
      </c>
      <c r="F177" s="8">
        <v>2026.9</v>
      </c>
      <c r="G177" s="8">
        <v>1936.3</v>
      </c>
      <c r="H177" s="8">
        <v>755.2</v>
      </c>
      <c r="I177" s="8">
        <v>2987</v>
      </c>
      <c r="J177" s="8">
        <f>SUM(E177:I177)</f>
        <v>9555.1</v>
      </c>
      <c r="K177" s="6"/>
    </row>
    <row r="178" spans="2:11" ht="15.75">
      <c r="B178" s="57"/>
      <c r="C178" s="28"/>
      <c r="D178" s="11" t="s">
        <v>30</v>
      </c>
      <c r="E178" s="8"/>
      <c r="F178" s="8"/>
      <c r="G178" s="8"/>
      <c r="H178" s="8"/>
      <c r="I178" s="8"/>
      <c r="J178" s="8">
        <v>0</v>
      </c>
      <c r="K178" s="6"/>
    </row>
    <row r="179" spans="2:11" ht="15.75">
      <c r="B179" s="57"/>
      <c r="C179" s="28"/>
      <c r="D179" s="11" t="s">
        <v>31</v>
      </c>
      <c r="E179" s="8"/>
      <c r="F179" s="8"/>
      <c r="G179" s="8"/>
      <c r="H179" s="8"/>
      <c r="I179" s="8"/>
      <c r="J179" s="8">
        <v>0</v>
      </c>
      <c r="K179" s="6"/>
    </row>
    <row r="180" spans="2:11" ht="15.75">
      <c r="B180" s="57"/>
      <c r="C180" s="28"/>
      <c r="D180" s="11" t="s">
        <v>32</v>
      </c>
      <c r="E180" s="8"/>
      <c r="F180" s="8"/>
      <c r="G180" s="8"/>
      <c r="H180" s="8"/>
      <c r="I180" s="8"/>
      <c r="J180" s="8">
        <v>0</v>
      </c>
      <c r="K180" s="6"/>
    </row>
    <row r="181" spans="2:11" ht="15.75">
      <c r="B181" s="57"/>
      <c r="C181" s="29"/>
      <c r="D181" s="12" t="s">
        <v>33</v>
      </c>
      <c r="E181" s="8"/>
      <c r="F181" s="8"/>
      <c r="G181" s="8"/>
      <c r="H181" s="8"/>
      <c r="I181" s="8"/>
      <c r="J181" s="8">
        <v>0</v>
      </c>
      <c r="K181" s="6"/>
    </row>
    <row r="182" spans="2:11" ht="15.75">
      <c r="B182" s="57" t="s">
        <v>59</v>
      </c>
      <c r="C182" s="27" t="s">
        <v>7</v>
      </c>
      <c r="D182" s="11" t="s">
        <v>28</v>
      </c>
      <c r="E182" s="8">
        <f aca="true" t="shared" si="12" ref="E182:J182">E183+E184+E185+E186+E187</f>
        <v>13430.8</v>
      </c>
      <c r="F182" s="8">
        <f t="shared" si="12"/>
        <v>15702.1</v>
      </c>
      <c r="G182" s="8">
        <f t="shared" si="12"/>
        <v>15702</v>
      </c>
      <c r="H182" s="8">
        <f t="shared" si="12"/>
        <v>2333</v>
      </c>
      <c r="I182" s="8">
        <f t="shared" si="12"/>
        <v>7742</v>
      </c>
      <c r="J182" s="8">
        <f t="shared" si="12"/>
        <v>54909.899999999994</v>
      </c>
      <c r="K182" s="6"/>
    </row>
    <row r="183" spans="2:11" ht="15.75">
      <c r="B183" s="57"/>
      <c r="C183" s="28"/>
      <c r="D183" s="11" t="s">
        <v>29</v>
      </c>
      <c r="E183" s="8">
        <v>8032.4</v>
      </c>
      <c r="F183" s="8">
        <v>1099.1</v>
      </c>
      <c r="G183" s="8">
        <v>1099.1</v>
      </c>
      <c r="H183" s="8">
        <f aca="true" t="shared" si="13" ref="F183:I185">H189+H195</f>
        <v>163.3</v>
      </c>
      <c r="I183" s="8">
        <v>7742</v>
      </c>
      <c r="J183" s="8">
        <f aca="true" t="shared" si="14" ref="J183:J199">SUM(E183:I183)</f>
        <v>18135.9</v>
      </c>
      <c r="K183" s="6"/>
    </row>
    <row r="184" spans="2:11" ht="15.75">
      <c r="B184" s="57"/>
      <c r="C184" s="28"/>
      <c r="D184" s="11" t="s">
        <v>30</v>
      </c>
      <c r="E184" s="8">
        <v>3183.2</v>
      </c>
      <c r="F184" s="8">
        <v>14603</v>
      </c>
      <c r="G184" s="8">
        <v>14602.9</v>
      </c>
      <c r="H184" s="8">
        <f t="shared" si="13"/>
        <v>2169.7</v>
      </c>
      <c r="I184" s="8">
        <f t="shared" si="13"/>
        <v>0</v>
      </c>
      <c r="J184" s="8">
        <f t="shared" si="14"/>
        <v>34558.799999999996</v>
      </c>
      <c r="K184" s="6"/>
    </row>
    <row r="185" spans="2:11" ht="15.75">
      <c r="B185" s="57"/>
      <c r="C185" s="28"/>
      <c r="D185" s="11" t="s">
        <v>31</v>
      </c>
      <c r="E185" s="8">
        <v>2215.2</v>
      </c>
      <c r="F185" s="8">
        <f t="shared" si="13"/>
        <v>0</v>
      </c>
      <c r="G185" s="8">
        <f t="shared" si="13"/>
        <v>0</v>
      </c>
      <c r="H185" s="8">
        <f t="shared" si="13"/>
        <v>0</v>
      </c>
      <c r="I185" s="8">
        <f t="shared" si="13"/>
        <v>0</v>
      </c>
      <c r="J185" s="8">
        <f t="shared" si="14"/>
        <v>2215.2</v>
      </c>
      <c r="K185" s="6"/>
    </row>
    <row r="186" spans="2:11" ht="15.75">
      <c r="B186" s="57"/>
      <c r="C186" s="28"/>
      <c r="D186" s="11" t="s">
        <v>32</v>
      </c>
      <c r="E186" s="8"/>
      <c r="F186" s="8"/>
      <c r="G186" s="8"/>
      <c r="H186" s="8"/>
      <c r="I186" s="8"/>
      <c r="J186" s="8">
        <f t="shared" si="14"/>
        <v>0</v>
      </c>
      <c r="K186" s="6"/>
    </row>
    <row r="187" spans="2:11" ht="15.75">
      <c r="B187" s="57"/>
      <c r="C187" s="29"/>
      <c r="D187" s="12" t="s">
        <v>33</v>
      </c>
      <c r="E187" s="8"/>
      <c r="F187" s="8"/>
      <c r="G187" s="8"/>
      <c r="H187" s="8"/>
      <c r="I187" s="8"/>
      <c r="J187" s="8">
        <f t="shared" si="14"/>
        <v>0</v>
      </c>
      <c r="K187" s="6"/>
    </row>
    <row r="188" spans="2:11" ht="15.75">
      <c r="B188" s="54" t="s">
        <v>60</v>
      </c>
      <c r="C188" s="33" t="s">
        <v>39</v>
      </c>
      <c r="D188" s="11" t="s">
        <v>28</v>
      </c>
      <c r="E188" s="8"/>
      <c r="F188" s="8">
        <f>F189+F190</f>
        <v>2333</v>
      </c>
      <c r="G188" s="8">
        <f>G189+G190</f>
        <v>2333</v>
      </c>
      <c r="H188" s="8">
        <f>H189+H190</f>
        <v>2333</v>
      </c>
      <c r="I188" s="8"/>
      <c r="J188" s="8">
        <f t="shared" si="14"/>
        <v>6999</v>
      </c>
      <c r="K188" s="6"/>
    </row>
    <row r="189" spans="2:11" ht="15.75">
      <c r="B189" s="55"/>
      <c r="C189" s="33"/>
      <c r="D189" s="11" t="s">
        <v>29</v>
      </c>
      <c r="E189" s="8"/>
      <c r="F189" s="8">
        <v>163.3</v>
      </c>
      <c r="G189" s="8">
        <v>163.3</v>
      </c>
      <c r="H189" s="8">
        <v>163.3</v>
      </c>
      <c r="I189" s="8"/>
      <c r="J189" s="8">
        <f t="shared" si="14"/>
        <v>489.90000000000003</v>
      </c>
      <c r="K189" s="6"/>
    </row>
    <row r="190" spans="2:11" ht="15.75">
      <c r="B190" s="55"/>
      <c r="C190" s="33"/>
      <c r="D190" s="11" t="s">
        <v>30</v>
      </c>
      <c r="E190" s="8"/>
      <c r="F190" s="8">
        <v>2169.7</v>
      </c>
      <c r="G190" s="8">
        <v>2169.7</v>
      </c>
      <c r="H190" s="8">
        <v>2169.7</v>
      </c>
      <c r="I190" s="8"/>
      <c r="J190" s="8">
        <f t="shared" si="14"/>
        <v>6509.099999999999</v>
      </c>
      <c r="K190" s="6"/>
    </row>
    <row r="191" spans="2:11" ht="15.75">
      <c r="B191" s="55"/>
      <c r="C191" s="33"/>
      <c r="D191" s="11" t="s">
        <v>31</v>
      </c>
      <c r="E191" s="8"/>
      <c r="F191" s="8"/>
      <c r="G191" s="8"/>
      <c r="H191" s="8"/>
      <c r="I191" s="8"/>
      <c r="J191" s="8">
        <f t="shared" si="14"/>
        <v>0</v>
      </c>
      <c r="K191" s="6"/>
    </row>
    <row r="192" spans="2:11" ht="15.75">
      <c r="B192" s="55"/>
      <c r="C192" s="33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6"/>
      <c r="C193" s="33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1" t="s">
        <v>61</v>
      </c>
      <c r="C194" s="33" t="s">
        <v>53</v>
      </c>
      <c r="D194" s="11" t="s">
        <v>28</v>
      </c>
      <c r="E194" s="8"/>
      <c r="F194" s="8">
        <f>F195+F196</f>
        <v>13369.099999999999</v>
      </c>
      <c r="G194" s="8">
        <f>G195+G196</f>
        <v>13369</v>
      </c>
      <c r="H194" s="8">
        <f>H195+H196</f>
        <v>0</v>
      </c>
      <c r="I194" s="8"/>
      <c r="J194" s="8">
        <f t="shared" si="14"/>
        <v>26738.1</v>
      </c>
      <c r="K194" s="6"/>
    </row>
    <row r="195" spans="2:11" ht="15.75">
      <c r="B195" s="31"/>
      <c r="C195" s="33"/>
      <c r="D195" s="11" t="s">
        <v>29</v>
      </c>
      <c r="E195" s="8"/>
      <c r="F195" s="8">
        <v>935.8</v>
      </c>
      <c r="G195" s="8">
        <v>935.8</v>
      </c>
      <c r="H195" s="8">
        <v>0</v>
      </c>
      <c r="I195" s="8"/>
      <c r="J195" s="8">
        <f t="shared" si="14"/>
        <v>1871.6</v>
      </c>
      <c r="K195" s="6"/>
    </row>
    <row r="196" spans="2:11" ht="15.75">
      <c r="B196" s="31"/>
      <c r="C196" s="33"/>
      <c r="D196" s="11" t="s">
        <v>30</v>
      </c>
      <c r="E196" s="8"/>
      <c r="F196" s="8">
        <v>12433.3</v>
      </c>
      <c r="G196" s="8">
        <v>12433.2</v>
      </c>
      <c r="H196" s="8">
        <v>0</v>
      </c>
      <c r="I196" s="8"/>
      <c r="J196" s="8">
        <f t="shared" si="14"/>
        <v>24866.5</v>
      </c>
      <c r="K196" s="6"/>
    </row>
    <row r="197" spans="2:11" ht="15.75">
      <c r="B197" s="31"/>
      <c r="C197" s="33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31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32"/>
      <c r="C199" s="33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7" t="s">
        <v>62</v>
      </c>
      <c r="C200" s="27" t="s">
        <v>7</v>
      </c>
      <c r="D200" s="11" t="s">
        <v>28</v>
      </c>
      <c r="E200" s="8">
        <f aca="true" t="shared" si="15" ref="E200:J200">E201+E202+E203+E204+E205</f>
        <v>0</v>
      </c>
      <c r="F200" s="8">
        <f t="shared" si="15"/>
        <v>0</v>
      </c>
      <c r="G200" s="8">
        <v>0</v>
      </c>
      <c r="H200" s="8">
        <f t="shared" si="15"/>
        <v>0</v>
      </c>
      <c r="I200" s="8">
        <f t="shared" si="15"/>
        <v>1127</v>
      </c>
      <c r="J200" s="8">
        <f t="shared" si="15"/>
        <v>1127</v>
      </c>
      <c r="K200" s="6"/>
    </row>
    <row r="201" spans="2:11" ht="15.75">
      <c r="B201" s="57"/>
      <c r="C201" s="28"/>
      <c r="D201" s="11" t="s">
        <v>29</v>
      </c>
      <c r="E201" s="8">
        <v>0</v>
      </c>
      <c r="F201" s="8">
        <v>0</v>
      </c>
      <c r="G201" s="8">
        <v>0</v>
      </c>
      <c r="H201" s="8">
        <v>0</v>
      </c>
      <c r="I201" s="8">
        <v>1127</v>
      </c>
      <c r="J201" s="8">
        <f>SUM(E201:I201)</f>
        <v>1127</v>
      </c>
      <c r="K201" s="6"/>
    </row>
    <row r="202" spans="2:11" ht="15.75">
      <c r="B202" s="57"/>
      <c r="C202" s="28"/>
      <c r="D202" s="11" t="s">
        <v>30</v>
      </c>
      <c r="E202" s="8"/>
      <c r="F202" s="8"/>
      <c r="G202" s="8"/>
      <c r="H202" s="8"/>
      <c r="I202" s="8"/>
      <c r="J202" s="8">
        <f>SUM(E202:I202)</f>
        <v>0</v>
      </c>
      <c r="K202" s="6"/>
    </row>
    <row r="203" spans="2:11" ht="15.75">
      <c r="B203" s="57"/>
      <c r="C203" s="28"/>
      <c r="D203" s="11" t="s">
        <v>31</v>
      </c>
      <c r="E203" s="8"/>
      <c r="F203" s="8"/>
      <c r="G203" s="8"/>
      <c r="H203" s="8"/>
      <c r="I203" s="8"/>
      <c r="J203" s="8">
        <v>0</v>
      </c>
      <c r="K203" s="6"/>
    </row>
    <row r="204" spans="2:11" ht="15.75">
      <c r="B204" s="57"/>
      <c r="C204" s="28"/>
      <c r="D204" s="11" t="s">
        <v>32</v>
      </c>
      <c r="E204" s="8"/>
      <c r="F204" s="8"/>
      <c r="G204" s="8"/>
      <c r="H204" s="8"/>
      <c r="I204" s="8"/>
      <c r="J204" s="8">
        <v>0</v>
      </c>
      <c r="K204" s="6"/>
    </row>
    <row r="205" spans="2:11" ht="15.75">
      <c r="B205" s="57"/>
      <c r="C205" s="29"/>
      <c r="D205" s="12" t="s">
        <v>33</v>
      </c>
      <c r="E205" s="8"/>
      <c r="F205" s="8"/>
      <c r="G205" s="8"/>
      <c r="H205" s="8"/>
      <c r="I205" s="8"/>
      <c r="J205" s="8">
        <v>0</v>
      </c>
      <c r="K205" s="6"/>
    </row>
    <row r="206" spans="2:11" ht="15.75">
      <c r="B206" s="57" t="s">
        <v>63</v>
      </c>
      <c r="C206" s="27" t="s">
        <v>7</v>
      </c>
      <c r="D206" s="11" t="s">
        <v>28</v>
      </c>
      <c r="E206" s="13">
        <f>E207+E208+E209+E210+E211</f>
        <v>397.7</v>
      </c>
      <c r="F206" s="13">
        <f>F207+F208+F209+F210+F211</f>
        <v>700</v>
      </c>
      <c r="G206" s="13">
        <f>G207+G208+G209+G210+G211</f>
        <v>700</v>
      </c>
      <c r="H206" s="13">
        <f>H207+H208+H209+H210+H211</f>
        <v>700</v>
      </c>
      <c r="I206" s="13">
        <f>I207+I208+I209+I210+I211</f>
        <v>5162.8</v>
      </c>
      <c r="J206" s="13">
        <f>SUM(E206:I206)</f>
        <v>7660.5</v>
      </c>
      <c r="K206" s="17" t="s">
        <v>19</v>
      </c>
    </row>
    <row r="207" spans="2:11" ht="15.75">
      <c r="B207" s="57"/>
      <c r="C207" s="28"/>
      <c r="D207" s="11" t="s">
        <v>29</v>
      </c>
      <c r="E207" s="13">
        <v>247</v>
      </c>
      <c r="F207" s="13">
        <v>49</v>
      </c>
      <c r="G207" s="13">
        <v>49</v>
      </c>
      <c r="H207" s="13">
        <v>49</v>
      </c>
      <c r="I207" s="13">
        <v>5162.8</v>
      </c>
      <c r="J207" s="13">
        <f>SUM(E207:I207)</f>
        <v>5556.8</v>
      </c>
      <c r="K207" s="17" t="s">
        <v>19</v>
      </c>
    </row>
    <row r="208" spans="2:11" ht="15.75">
      <c r="B208" s="57"/>
      <c r="C208" s="28"/>
      <c r="D208" s="11" t="s">
        <v>30</v>
      </c>
      <c r="E208" s="13">
        <v>150.7</v>
      </c>
      <c r="F208" s="13">
        <v>651</v>
      </c>
      <c r="G208" s="13">
        <v>651</v>
      </c>
      <c r="H208" s="13">
        <v>651</v>
      </c>
      <c r="I208" s="13"/>
      <c r="J208" s="13">
        <f aca="true" t="shared" si="16" ref="J208:J217">SUM(E208:I208)</f>
        <v>2103.7</v>
      </c>
      <c r="K208" s="17" t="s">
        <v>19</v>
      </c>
    </row>
    <row r="209" spans="2:11" ht="15.75">
      <c r="B209" s="57"/>
      <c r="C209" s="28"/>
      <c r="D209" s="11" t="s">
        <v>31</v>
      </c>
      <c r="E209" s="8"/>
      <c r="F209" s="8"/>
      <c r="G209" s="8"/>
      <c r="H209" s="8"/>
      <c r="I209" s="8"/>
      <c r="J209" s="13">
        <f t="shared" si="16"/>
        <v>0</v>
      </c>
      <c r="K209" s="6"/>
    </row>
    <row r="210" spans="2:11" ht="15.75">
      <c r="B210" s="57"/>
      <c r="C210" s="28"/>
      <c r="D210" s="11" t="s">
        <v>32</v>
      </c>
      <c r="E210" s="8"/>
      <c r="F210" s="8"/>
      <c r="G210" s="8"/>
      <c r="H210" s="8"/>
      <c r="I210" s="8"/>
      <c r="J210" s="13">
        <f t="shared" si="16"/>
        <v>0</v>
      </c>
      <c r="K210" s="6"/>
    </row>
    <row r="211" spans="2:11" ht="15.75">
      <c r="B211" s="57"/>
      <c r="C211" s="29"/>
      <c r="D211" s="12" t="s">
        <v>33</v>
      </c>
      <c r="E211" s="8"/>
      <c r="F211" s="8"/>
      <c r="G211" s="8"/>
      <c r="H211" s="8"/>
      <c r="I211" s="8"/>
      <c r="J211" s="13">
        <f t="shared" si="16"/>
        <v>0</v>
      </c>
      <c r="K211" s="6"/>
    </row>
    <row r="212" spans="2:11" ht="15.75">
      <c r="B212" s="54" t="s">
        <v>64</v>
      </c>
      <c r="C212" s="33" t="s">
        <v>39</v>
      </c>
      <c r="D212" s="11" t="s">
        <v>28</v>
      </c>
      <c r="E212" s="8"/>
      <c r="F212" s="8">
        <f>F213+F214+F215+F216+F217</f>
        <v>700</v>
      </c>
      <c r="G212" s="8">
        <f>G213+G214+G215+G216+G217</f>
        <v>700</v>
      </c>
      <c r="H212" s="8">
        <f>H213+H214+H215+H216+H217</f>
        <v>700</v>
      </c>
      <c r="I212" s="8">
        <f>I213+I214+I215+I216+I217</f>
        <v>0</v>
      </c>
      <c r="J212" s="13">
        <f t="shared" si="16"/>
        <v>2100</v>
      </c>
      <c r="K212" s="6"/>
    </row>
    <row r="213" spans="2:11" ht="15.75">
      <c r="B213" s="55"/>
      <c r="C213" s="33"/>
      <c r="D213" s="11" t="s">
        <v>29</v>
      </c>
      <c r="E213" s="8"/>
      <c r="F213" s="8">
        <v>49</v>
      </c>
      <c r="G213" s="8">
        <v>49</v>
      </c>
      <c r="H213" s="8">
        <v>49</v>
      </c>
      <c r="I213" s="8"/>
      <c r="J213" s="13">
        <f t="shared" si="16"/>
        <v>147</v>
      </c>
      <c r="K213" s="6"/>
    </row>
    <row r="214" spans="2:11" ht="15.75">
      <c r="B214" s="55"/>
      <c r="C214" s="33"/>
      <c r="D214" s="11" t="s">
        <v>30</v>
      </c>
      <c r="E214" s="8"/>
      <c r="F214" s="8">
        <v>651</v>
      </c>
      <c r="G214" s="8">
        <v>651</v>
      </c>
      <c r="H214" s="8">
        <v>651</v>
      </c>
      <c r="I214" s="8"/>
      <c r="J214" s="13">
        <f t="shared" si="16"/>
        <v>1953</v>
      </c>
      <c r="K214" s="6"/>
    </row>
    <row r="215" spans="2:11" ht="15.75">
      <c r="B215" s="55"/>
      <c r="C215" s="33"/>
      <c r="D215" s="11" t="s">
        <v>31</v>
      </c>
      <c r="E215" s="8"/>
      <c r="F215" s="8"/>
      <c r="G215" s="8"/>
      <c r="H215" s="8"/>
      <c r="I215" s="8"/>
      <c r="J215" s="13">
        <f t="shared" si="16"/>
        <v>0</v>
      </c>
      <c r="K215" s="6"/>
    </row>
    <row r="216" spans="2:11" ht="15.75">
      <c r="B216" s="55"/>
      <c r="C216" s="33"/>
      <c r="D216" s="11" t="s">
        <v>32</v>
      </c>
      <c r="E216" s="8"/>
      <c r="F216" s="8"/>
      <c r="G216" s="8"/>
      <c r="H216" s="8"/>
      <c r="I216" s="8"/>
      <c r="J216" s="13">
        <f t="shared" si="16"/>
        <v>0</v>
      </c>
      <c r="K216" s="6"/>
    </row>
    <row r="217" spans="2:11" ht="15.75">
      <c r="B217" s="56"/>
      <c r="C217" s="33"/>
      <c r="D217" s="12" t="s">
        <v>33</v>
      </c>
      <c r="E217" s="8"/>
      <c r="F217" s="8"/>
      <c r="G217" s="8"/>
      <c r="H217" s="8"/>
      <c r="I217" s="8"/>
      <c r="J217" s="13">
        <f t="shared" si="16"/>
        <v>0</v>
      </c>
      <c r="K217" s="6"/>
    </row>
    <row r="218" spans="2:11" ht="15.75">
      <c r="B218" s="24" t="s">
        <v>65</v>
      </c>
      <c r="C218" s="33" t="s">
        <v>39</v>
      </c>
      <c r="D218" s="11" t="s">
        <v>28</v>
      </c>
      <c r="E218" s="8">
        <f>E219+E220+E221+E222+E223</f>
        <v>615.2</v>
      </c>
      <c r="F218" s="8">
        <f>F219+F220+F221+F222+F223</f>
        <v>3215.2000000000003</v>
      </c>
      <c r="G218" s="8">
        <f>G219+G220+G221+G222+G223</f>
        <v>2543.5</v>
      </c>
      <c r="H218" s="8">
        <f>H219+H220+H221+H222+H223</f>
        <v>2479.8999999999996</v>
      </c>
      <c r="I218" s="8">
        <f>I219+I220+I221+I222+I223</f>
        <v>2850.8</v>
      </c>
      <c r="J218" s="8">
        <f>I218+H218+G218+F218+E218</f>
        <v>11704.6</v>
      </c>
      <c r="K218" s="6"/>
    </row>
    <row r="219" spans="2:11" ht="15.75">
      <c r="B219" s="25"/>
      <c r="C219" s="33"/>
      <c r="D219" s="11" t="s">
        <v>29</v>
      </c>
      <c r="E219" s="8">
        <f>E225+E231</f>
        <v>615.2</v>
      </c>
      <c r="F219" s="8">
        <f aca="true" t="shared" si="17" ref="F219:I223">F225+F231</f>
        <v>849.8000000000001</v>
      </c>
      <c r="G219" s="8">
        <f t="shared" si="17"/>
        <v>178.1</v>
      </c>
      <c r="H219" s="8">
        <f t="shared" si="17"/>
        <v>173.7</v>
      </c>
      <c r="I219" s="8">
        <f t="shared" si="17"/>
        <v>0</v>
      </c>
      <c r="J219" s="8">
        <f>I219+H219+G219+F219+E219</f>
        <v>1816.8</v>
      </c>
      <c r="K219" s="6"/>
    </row>
    <row r="220" spans="2:11" ht="15.75">
      <c r="B220" s="25"/>
      <c r="C220" s="33"/>
      <c r="D220" s="11" t="s">
        <v>30</v>
      </c>
      <c r="E220" s="8">
        <f>E226+E232</f>
        <v>0</v>
      </c>
      <c r="F220" s="8">
        <f t="shared" si="17"/>
        <v>2365.4</v>
      </c>
      <c r="G220" s="8">
        <f t="shared" si="17"/>
        <v>2365.4</v>
      </c>
      <c r="H220" s="8">
        <f t="shared" si="17"/>
        <v>2306.2</v>
      </c>
      <c r="I220" s="8">
        <f>I226+I232</f>
        <v>2850.8</v>
      </c>
      <c r="J220" s="8">
        <f>E220+F220+G220+H220+I220</f>
        <v>9887.8</v>
      </c>
      <c r="K220" s="6"/>
    </row>
    <row r="221" spans="2:11" ht="15.75">
      <c r="B221" s="25"/>
      <c r="C221" s="33"/>
      <c r="D221" s="11" t="s">
        <v>31</v>
      </c>
      <c r="E221" s="8">
        <f>E227+E233</f>
        <v>0</v>
      </c>
      <c r="F221" s="8">
        <f t="shared" si="17"/>
        <v>0</v>
      </c>
      <c r="G221" s="8">
        <f t="shared" si="17"/>
        <v>0</v>
      </c>
      <c r="H221" s="8">
        <f t="shared" si="17"/>
        <v>0</v>
      </c>
      <c r="I221" s="8">
        <f t="shared" si="17"/>
        <v>0</v>
      </c>
      <c r="J221" s="8">
        <f aca="true" t="shared" si="18" ref="J221:J259">E221+F221+G221+H221+I221</f>
        <v>0</v>
      </c>
      <c r="K221" s="6"/>
    </row>
    <row r="222" spans="2:11" ht="15.75">
      <c r="B222" s="25"/>
      <c r="C222" s="33"/>
      <c r="D222" s="11" t="s">
        <v>32</v>
      </c>
      <c r="E222" s="8">
        <f>E228+E234</f>
        <v>0</v>
      </c>
      <c r="F222" s="8">
        <f t="shared" si="17"/>
        <v>0</v>
      </c>
      <c r="G222" s="8">
        <f t="shared" si="17"/>
        <v>0</v>
      </c>
      <c r="H222" s="8">
        <f t="shared" si="17"/>
        <v>0</v>
      </c>
      <c r="I222" s="8">
        <f t="shared" si="17"/>
        <v>0</v>
      </c>
      <c r="J222" s="8">
        <f t="shared" si="18"/>
        <v>0</v>
      </c>
      <c r="K222" s="6"/>
    </row>
    <row r="223" spans="2:11" ht="15.75">
      <c r="B223" s="26"/>
      <c r="C223" s="33"/>
      <c r="D223" s="12" t="s">
        <v>33</v>
      </c>
      <c r="E223" s="8">
        <f>E229+E235</f>
        <v>0</v>
      </c>
      <c r="F223" s="8">
        <f t="shared" si="17"/>
        <v>0</v>
      </c>
      <c r="G223" s="8">
        <f t="shared" si="17"/>
        <v>0</v>
      </c>
      <c r="H223" s="8">
        <f t="shared" si="17"/>
        <v>0</v>
      </c>
      <c r="I223" s="8">
        <f t="shared" si="17"/>
        <v>0</v>
      </c>
      <c r="J223" s="8">
        <f t="shared" si="18"/>
        <v>0</v>
      </c>
      <c r="K223" s="6"/>
    </row>
    <row r="224" spans="2:11" ht="15.75">
      <c r="B224" s="54" t="s">
        <v>66</v>
      </c>
      <c r="C224" s="33" t="s">
        <v>39</v>
      </c>
      <c r="D224" s="11" t="s">
        <v>28</v>
      </c>
      <c r="E224" s="8"/>
      <c r="F224" s="8">
        <f>F225+F226+F227+F228+F229</f>
        <v>2543.5</v>
      </c>
      <c r="G224" s="8">
        <f>G225+G226+G227+G228+G229</f>
        <v>2543.5</v>
      </c>
      <c r="H224" s="8">
        <f>H225+H226+H227+H228+H229</f>
        <v>2479.8999999999996</v>
      </c>
      <c r="I224" s="8">
        <f>I225+I226+I227+I228+I229</f>
        <v>0</v>
      </c>
      <c r="J224" s="8">
        <f t="shared" si="18"/>
        <v>7566.9</v>
      </c>
      <c r="K224" s="6"/>
    </row>
    <row r="225" spans="2:11" ht="15.75">
      <c r="B225" s="55"/>
      <c r="C225" s="33"/>
      <c r="D225" s="11" t="s">
        <v>29</v>
      </c>
      <c r="E225" s="8"/>
      <c r="F225" s="8">
        <v>178.1</v>
      </c>
      <c r="G225" s="8">
        <v>178.1</v>
      </c>
      <c r="H225" s="8">
        <v>173.7</v>
      </c>
      <c r="I225" s="8"/>
      <c r="J225" s="8">
        <f t="shared" si="18"/>
        <v>529.9</v>
      </c>
      <c r="K225" s="6"/>
    </row>
    <row r="226" spans="2:11" ht="15.75">
      <c r="B226" s="55"/>
      <c r="C226" s="33"/>
      <c r="D226" s="11" t="s">
        <v>30</v>
      </c>
      <c r="E226" s="8"/>
      <c r="F226" s="8">
        <v>2365.4</v>
      </c>
      <c r="G226" s="8">
        <v>2365.4</v>
      </c>
      <c r="H226" s="8">
        <v>2306.2</v>
      </c>
      <c r="I226" s="8"/>
      <c r="J226" s="8">
        <f t="shared" si="18"/>
        <v>7037</v>
      </c>
      <c r="K226" s="6"/>
    </row>
    <row r="227" spans="2:11" ht="15.75">
      <c r="B227" s="55"/>
      <c r="C227" s="33"/>
      <c r="D227" s="11" t="s">
        <v>31</v>
      </c>
      <c r="E227" s="8"/>
      <c r="F227" s="8"/>
      <c r="G227" s="8"/>
      <c r="H227" s="8"/>
      <c r="I227" s="8"/>
      <c r="J227" s="8">
        <f t="shared" si="18"/>
        <v>0</v>
      </c>
      <c r="K227" s="6"/>
    </row>
    <row r="228" spans="2:11" ht="15.75">
      <c r="B228" s="55"/>
      <c r="C228" s="33"/>
      <c r="D228" s="11" t="s">
        <v>32</v>
      </c>
      <c r="E228" s="8"/>
      <c r="F228" s="8"/>
      <c r="G228" s="8"/>
      <c r="H228" s="8"/>
      <c r="I228" s="8"/>
      <c r="J228" s="8">
        <f t="shared" si="18"/>
        <v>0</v>
      </c>
      <c r="K228" s="6"/>
    </row>
    <row r="229" spans="2:11" ht="15.75">
      <c r="B229" s="56"/>
      <c r="C229" s="33"/>
      <c r="D229" s="12" t="s">
        <v>33</v>
      </c>
      <c r="E229" s="8"/>
      <c r="F229" s="8"/>
      <c r="G229" s="8"/>
      <c r="H229" s="8"/>
      <c r="I229" s="8"/>
      <c r="J229" s="8">
        <f t="shared" si="18"/>
        <v>0</v>
      </c>
      <c r="K229" s="6"/>
    </row>
    <row r="230" spans="2:11" ht="15.75">
      <c r="B230" s="34" t="s">
        <v>67</v>
      </c>
      <c r="C230" s="33" t="s">
        <v>68</v>
      </c>
      <c r="D230" s="11" t="s">
        <v>28</v>
      </c>
      <c r="E230" s="8">
        <f>E231+E232+E233+E234+E235</f>
        <v>615.2</v>
      </c>
      <c r="F230" s="8">
        <f>F231+F232+F233+F234+F235</f>
        <v>671.7</v>
      </c>
      <c r="G230" s="8">
        <f>G231+G232+G233+G234+G235</f>
        <v>0</v>
      </c>
      <c r="H230" s="8">
        <f>H231+H232+H233+H234+H235</f>
        <v>0</v>
      </c>
      <c r="I230" s="8">
        <f>I231+I232+I233+I234+I235</f>
        <v>2850.8</v>
      </c>
      <c r="J230" s="8">
        <f t="shared" si="18"/>
        <v>4137.700000000001</v>
      </c>
      <c r="K230" s="6"/>
    </row>
    <row r="231" spans="2:11" ht="15.75">
      <c r="B231" s="34"/>
      <c r="C231" s="33"/>
      <c r="D231" s="11" t="s">
        <v>29</v>
      </c>
      <c r="E231" s="8">
        <v>615.2</v>
      </c>
      <c r="F231" s="8">
        <v>671.7</v>
      </c>
      <c r="G231" s="8"/>
      <c r="H231" s="8"/>
      <c r="I231" s="8"/>
      <c r="J231" s="8">
        <f t="shared" si="18"/>
        <v>1286.9</v>
      </c>
      <c r="K231" s="6"/>
    </row>
    <row r="232" spans="2:11" ht="15.75">
      <c r="B232" s="34"/>
      <c r="C232" s="33"/>
      <c r="D232" s="11" t="s">
        <v>30</v>
      </c>
      <c r="E232" s="8">
        <v>0</v>
      </c>
      <c r="F232" s="8"/>
      <c r="G232" s="8"/>
      <c r="H232" s="8"/>
      <c r="I232" s="8">
        <v>2850.8</v>
      </c>
      <c r="J232" s="8">
        <f t="shared" si="18"/>
        <v>2850.8</v>
      </c>
      <c r="K232" s="6"/>
    </row>
    <row r="233" spans="2:11" ht="15.75">
      <c r="B233" s="34"/>
      <c r="C233" s="33"/>
      <c r="D233" s="11" t="s">
        <v>31</v>
      </c>
      <c r="E233" s="8"/>
      <c r="F233" s="8"/>
      <c r="G233" s="8"/>
      <c r="H233" s="8"/>
      <c r="I233" s="8"/>
      <c r="J233" s="8">
        <f t="shared" si="18"/>
        <v>0</v>
      </c>
      <c r="K233" s="6"/>
    </row>
    <row r="234" spans="2:11" ht="15.75">
      <c r="B234" s="34"/>
      <c r="C234" s="33"/>
      <c r="D234" s="11" t="s">
        <v>32</v>
      </c>
      <c r="E234" s="8"/>
      <c r="F234" s="8"/>
      <c r="G234" s="8"/>
      <c r="H234" s="8"/>
      <c r="I234" s="8"/>
      <c r="J234" s="8">
        <f t="shared" si="18"/>
        <v>0</v>
      </c>
      <c r="K234" s="6"/>
    </row>
    <row r="235" spans="2:11" ht="15.75">
      <c r="B235" s="34"/>
      <c r="C235" s="33"/>
      <c r="D235" s="12" t="s">
        <v>33</v>
      </c>
      <c r="E235" s="8"/>
      <c r="F235" s="8"/>
      <c r="G235" s="8"/>
      <c r="H235" s="8"/>
      <c r="I235" s="8"/>
      <c r="J235" s="8">
        <f t="shared" si="18"/>
        <v>0</v>
      </c>
      <c r="K235" s="6"/>
    </row>
    <row r="236" spans="2:11" ht="15.75">
      <c r="B236" s="51" t="s">
        <v>3</v>
      </c>
      <c r="C236" s="27" t="s">
        <v>7</v>
      </c>
      <c r="D236" s="11" t="s">
        <v>28</v>
      </c>
      <c r="E236" s="8">
        <f>E237+E238+E239+E240+E241</f>
        <v>10401.8</v>
      </c>
      <c r="F236" s="8">
        <f>F237+F238+F239+F240+F241</f>
        <v>83879.1</v>
      </c>
      <c r="G236" s="8">
        <f>G237+G238+G239+G240+G241</f>
        <v>0</v>
      </c>
      <c r="H236" s="8">
        <f>H237+H238+H239+H240+H241</f>
        <v>0</v>
      </c>
      <c r="I236" s="8">
        <f>I237+I238+I239+I240+I241</f>
        <v>0</v>
      </c>
      <c r="J236" s="8">
        <f t="shared" si="18"/>
        <v>94280.90000000001</v>
      </c>
      <c r="K236" s="6"/>
    </row>
    <row r="237" spans="2:11" ht="15.75">
      <c r="B237" s="52"/>
      <c r="C237" s="28"/>
      <c r="D237" s="11" t="s">
        <v>29</v>
      </c>
      <c r="E237" s="8">
        <v>3411.9</v>
      </c>
      <c r="F237" s="8">
        <v>5871.5</v>
      </c>
      <c r="G237" s="8">
        <v>0</v>
      </c>
      <c r="H237" s="8">
        <v>0</v>
      </c>
      <c r="I237" s="8">
        <v>0</v>
      </c>
      <c r="J237" s="8">
        <f t="shared" si="18"/>
        <v>9283.4</v>
      </c>
      <c r="K237" s="6"/>
    </row>
    <row r="238" spans="2:11" ht="15.75">
      <c r="B238" s="52"/>
      <c r="C238" s="28"/>
      <c r="D238" s="11" t="s">
        <v>30</v>
      </c>
      <c r="E238" s="8">
        <v>6989.9</v>
      </c>
      <c r="F238" s="8">
        <v>78007.6</v>
      </c>
      <c r="G238" s="8">
        <v>0</v>
      </c>
      <c r="H238" s="8">
        <v>0</v>
      </c>
      <c r="I238" s="8">
        <v>0</v>
      </c>
      <c r="J238" s="8">
        <f t="shared" si="18"/>
        <v>84997.5</v>
      </c>
      <c r="K238" s="6"/>
    </row>
    <row r="239" spans="2:11" ht="15.75">
      <c r="B239" s="52"/>
      <c r="C239" s="28"/>
      <c r="D239" s="11" t="s">
        <v>31</v>
      </c>
      <c r="E239" s="8"/>
      <c r="F239" s="8"/>
      <c r="G239" s="8"/>
      <c r="H239" s="8"/>
      <c r="I239" s="8"/>
      <c r="J239" s="8">
        <f t="shared" si="18"/>
        <v>0</v>
      </c>
      <c r="K239" s="6"/>
    </row>
    <row r="240" spans="2:11" ht="15.75">
      <c r="B240" s="52"/>
      <c r="C240" s="28"/>
      <c r="D240" s="11" t="s">
        <v>32</v>
      </c>
      <c r="E240" s="8"/>
      <c r="F240" s="8"/>
      <c r="G240" s="8"/>
      <c r="H240" s="8"/>
      <c r="I240" s="8"/>
      <c r="J240" s="8">
        <f t="shared" si="18"/>
        <v>0</v>
      </c>
      <c r="K240" s="6"/>
    </row>
    <row r="241" spans="2:11" ht="15.75">
      <c r="B241" s="53"/>
      <c r="C241" s="29"/>
      <c r="D241" s="12" t="s">
        <v>33</v>
      </c>
      <c r="E241" s="8"/>
      <c r="F241" s="8"/>
      <c r="G241" s="8"/>
      <c r="H241" s="8"/>
      <c r="I241" s="8"/>
      <c r="J241" s="8">
        <f t="shared" si="18"/>
        <v>0</v>
      </c>
      <c r="K241" s="6"/>
    </row>
    <row r="242" spans="2:11" ht="15.75">
      <c r="B242" s="30" t="s">
        <v>69</v>
      </c>
      <c r="C242" s="33" t="s">
        <v>68</v>
      </c>
      <c r="D242" s="11" t="s">
        <v>28</v>
      </c>
      <c r="E242" s="8"/>
      <c r="F242" s="8">
        <f>F243+F244+F245+F246+F247</f>
        <v>83879.1</v>
      </c>
      <c r="G242" s="8">
        <f>G243+G244+G245+G246+G247</f>
        <v>0</v>
      </c>
      <c r="H242" s="8">
        <f>H243+H244+H245+H246+H247</f>
        <v>0</v>
      </c>
      <c r="I242" s="8">
        <f>I243+I244+I245+I246+I247</f>
        <v>0</v>
      </c>
      <c r="J242" s="8">
        <f t="shared" si="18"/>
        <v>83879.1</v>
      </c>
      <c r="K242" s="6"/>
    </row>
    <row r="243" spans="2:11" ht="15.75">
      <c r="B243" s="49"/>
      <c r="C243" s="33"/>
      <c r="D243" s="11" t="s">
        <v>29</v>
      </c>
      <c r="E243" s="8"/>
      <c r="F243" s="8">
        <v>5871.5</v>
      </c>
      <c r="G243" s="8">
        <v>0</v>
      </c>
      <c r="H243" s="8">
        <v>0</v>
      </c>
      <c r="I243" s="8">
        <v>0</v>
      </c>
      <c r="J243" s="8">
        <f t="shared" si="18"/>
        <v>5871.5</v>
      </c>
      <c r="K243" s="6"/>
    </row>
    <row r="244" spans="2:11" ht="15.75">
      <c r="B244" s="49"/>
      <c r="C244" s="33"/>
      <c r="D244" s="11" t="s">
        <v>30</v>
      </c>
      <c r="E244" s="8"/>
      <c r="F244" s="8">
        <v>78007.6</v>
      </c>
      <c r="G244" s="8">
        <v>0</v>
      </c>
      <c r="H244" s="8">
        <v>0</v>
      </c>
      <c r="I244" s="8">
        <v>0</v>
      </c>
      <c r="J244" s="8">
        <f t="shared" si="18"/>
        <v>78007.6</v>
      </c>
      <c r="K244" s="6"/>
    </row>
    <row r="245" spans="2:11" ht="15.75">
      <c r="B245" s="49"/>
      <c r="C245" s="33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49"/>
      <c r="C246" s="33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50"/>
      <c r="C247" s="33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30" t="s">
        <v>70</v>
      </c>
      <c r="C248" s="33" t="s">
        <v>68</v>
      </c>
      <c r="D248" s="11" t="s">
        <v>28</v>
      </c>
      <c r="E248" s="8"/>
      <c r="F248" s="8"/>
      <c r="G248" s="8"/>
      <c r="H248" s="8"/>
      <c r="I248" s="8"/>
      <c r="J248" s="8">
        <f t="shared" si="18"/>
        <v>0</v>
      </c>
      <c r="K248" s="6"/>
    </row>
    <row r="249" spans="2:11" ht="15.75">
      <c r="B249" s="49"/>
      <c r="C249" s="33"/>
      <c r="D249" s="11" t="s">
        <v>29</v>
      </c>
      <c r="E249" s="8"/>
      <c r="F249" s="8"/>
      <c r="G249" s="8"/>
      <c r="H249" s="8"/>
      <c r="I249" s="8"/>
      <c r="J249" s="8">
        <f t="shared" si="18"/>
        <v>0</v>
      </c>
      <c r="K249" s="6"/>
    </row>
    <row r="250" spans="2:11" ht="15.75">
      <c r="B250" s="49"/>
      <c r="C250" s="33"/>
      <c r="D250" s="11" t="s">
        <v>30</v>
      </c>
      <c r="E250" s="8"/>
      <c r="F250" s="8"/>
      <c r="G250" s="8"/>
      <c r="H250" s="8"/>
      <c r="I250" s="8"/>
      <c r="J250" s="8">
        <f t="shared" si="18"/>
        <v>0</v>
      </c>
      <c r="K250" s="6"/>
    </row>
    <row r="251" spans="2:11" ht="15.75">
      <c r="B251" s="49"/>
      <c r="C251" s="33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49"/>
      <c r="C252" s="33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50"/>
      <c r="C253" s="33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24" t="s">
        <v>71</v>
      </c>
      <c r="C254" s="27" t="s">
        <v>7</v>
      </c>
      <c r="D254" s="18" t="s">
        <v>28</v>
      </c>
      <c r="E254" s="5">
        <f>E255+E256+E257+E258+E259</f>
        <v>319.7</v>
      </c>
      <c r="F254" s="5">
        <f>F255+F256+F257+F258+F259</f>
        <v>0</v>
      </c>
      <c r="G254" s="5">
        <f>G255+G256+G257+G258+G259</f>
        <v>0</v>
      </c>
      <c r="H254" s="5">
        <f>H255+H256+H257+H258+H259</f>
        <v>0</v>
      </c>
      <c r="I254" s="5">
        <f>I255+I256+I257+I258+I259</f>
        <v>655</v>
      </c>
      <c r="J254" s="5">
        <f t="shared" si="18"/>
        <v>974.7</v>
      </c>
      <c r="K254" s="6"/>
    </row>
    <row r="255" spans="2:11" ht="15.75">
      <c r="B255" s="25"/>
      <c r="C255" s="28"/>
      <c r="D255" s="18" t="s">
        <v>29</v>
      </c>
      <c r="E255" s="5">
        <f>E261+E267+E273</f>
        <v>319.7</v>
      </c>
      <c r="F255" s="5">
        <f>F261+F267+F273</f>
        <v>0</v>
      </c>
      <c r="G255" s="5">
        <f>G261+G267+G273</f>
        <v>0</v>
      </c>
      <c r="H255" s="5">
        <f>H261+H267+H273</f>
        <v>0</v>
      </c>
      <c r="I255" s="5">
        <f>I261+I267+I273</f>
        <v>655</v>
      </c>
      <c r="J255" s="5">
        <f t="shared" si="18"/>
        <v>974.7</v>
      </c>
      <c r="K255" s="6"/>
    </row>
    <row r="256" spans="2:11" ht="15.75">
      <c r="B256" s="25"/>
      <c r="C256" s="28"/>
      <c r="D256" s="11" t="s">
        <v>30</v>
      </c>
      <c r="E256" s="8">
        <f aca="true" t="shared" si="19" ref="E256:I259">E262+E268+E274</f>
        <v>0</v>
      </c>
      <c r="F256" s="8">
        <f t="shared" si="19"/>
        <v>0</v>
      </c>
      <c r="G256" s="8">
        <f t="shared" si="19"/>
        <v>0</v>
      </c>
      <c r="H256" s="8">
        <f t="shared" si="19"/>
        <v>0</v>
      </c>
      <c r="I256" s="8">
        <f t="shared" si="19"/>
        <v>0</v>
      </c>
      <c r="J256" s="8">
        <f t="shared" si="18"/>
        <v>0</v>
      </c>
      <c r="K256" s="6"/>
    </row>
    <row r="257" spans="2:11" ht="15.75">
      <c r="B257" s="25"/>
      <c r="C257" s="28"/>
      <c r="D257" s="11" t="s">
        <v>31</v>
      </c>
      <c r="E257" s="8">
        <f t="shared" si="19"/>
        <v>0</v>
      </c>
      <c r="F257" s="8">
        <f t="shared" si="19"/>
        <v>0</v>
      </c>
      <c r="G257" s="8">
        <f t="shared" si="19"/>
        <v>0</v>
      </c>
      <c r="H257" s="8">
        <f t="shared" si="19"/>
        <v>0</v>
      </c>
      <c r="I257" s="8">
        <f t="shared" si="19"/>
        <v>0</v>
      </c>
      <c r="J257" s="8">
        <f t="shared" si="18"/>
        <v>0</v>
      </c>
      <c r="K257" s="6"/>
    </row>
    <row r="258" spans="2:11" ht="15.75">
      <c r="B258" s="25"/>
      <c r="C258" s="28"/>
      <c r="D258" s="11" t="s">
        <v>32</v>
      </c>
      <c r="E258" s="8">
        <f t="shared" si="19"/>
        <v>0</v>
      </c>
      <c r="F258" s="8">
        <f t="shared" si="19"/>
        <v>0</v>
      </c>
      <c r="G258" s="8">
        <f t="shared" si="19"/>
        <v>0</v>
      </c>
      <c r="H258" s="8">
        <f t="shared" si="19"/>
        <v>0</v>
      </c>
      <c r="I258" s="8">
        <f t="shared" si="19"/>
        <v>0</v>
      </c>
      <c r="J258" s="8">
        <f t="shared" si="18"/>
        <v>0</v>
      </c>
      <c r="K258" s="6"/>
    </row>
    <row r="259" spans="2:11" ht="15.75">
      <c r="B259" s="26"/>
      <c r="C259" s="29"/>
      <c r="D259" s="11" t="s">
        <v>33</v>
      </c>
      <c r="E259" s="8">
        <f t="shared" si="19"/>
        <v>0</v>
      </c>
      <c r="F259" s="8">
        <f t="shared" si="19"/>
        <v>0</v>
      </c>
      <c r="G259" s="8">
        <f t="shared" si="19"/>
        <v>0</v>
      </c>
      <c r="H259" s="8">
        <f t="shared" si="19"/>
        <v>0</v>
      </c>
      <c r="I259" s="8">
        <f t="shared" si="19"/>
        <v>0</v>
      </c>
      <c r="J259" s="8">
        <f t="shared" si="18"/>
        <v>0</v>
      </c>
      <c r="K259" s="6"/>
    </row>
    <row r="260" spans="2:11" ht="15.75">
      <c r="B260" s="24" t="s">
        <v>72</v>
      </c>
      <c r="C260" s="27" t="s">
        <v>7</v>
      </c>
      <c r="D260" s="11" t="s">
        <v>28</v>
      </c>
      <c r="E260" s="8">
        <f>E261+E262+E263+E264</f>
        <v>0</v>
      </c>
      <c r="F260" s="8">
        <f>F261+F262+F263+F264</f>
        <v>0</v>
      </c>
      <c r="G260" s="8">
        <f>G261</f>
        <v>0</v>
      </c>
      <c r="H260" s="8">
        <f>H261</f>
        <v>0</v>
      </c>
      <c r="I260" s="8">
        <f>I261</f>
        <v>355</v>
      </c>
      <c r="J260" s="8">
        <f>I260+H260+G260+F260+E260</f>
        <v>355</v>
      </c>
      <c r="K260" s="6"/>
    </row>
    <row r="261" spans="2:11" ht="15.75">
      <c r="B261" s="25"/>
      <c r="C261" s="28"/>
      <c r="D261" s="11" t="s">
        <v>29</v>
      </c>
      <c r="E261" s="8">
        <v>0</v>
      </c>
      <c r="F261" s="8">
        <v>0</v>
      </c>
      <c r="G261" s="8">
        <v>0</v>
      </c>
      <c r="H261" s="8">
        <v>0</v>
      </c>
      <c r="I261" s="8">
        <v>355</v>
      </c>
      <c r="J261" s="8">
        <f>I261+H261+G261+F261+E261</f>
        <v>355</v>
      </c>
      <c r="K261" s="6"/>
    </row>
    <row r="262" spans="2:11" ht="15.75">
      <c r="B262" s="25"/>
      <c r="C262" s="28"/>
      <c r="D262" s="11" t="s">
        <v>30</v>
      </c>
      <c r="E262" s="8"/>
      <c r="F262" s="8"/>
      <c r="G262" s="8"/>
      <c r="H262" s="8"/>
      <c r="I262" s="8"/>
      <c r="J262" s="8"/>
      <c r="K262" s="6"/>
    </row>
    <row r="263" spans="2:11" ht="15.75">
      <c r="B263" s="25"/>
      <c r="C263" s="28"/>
      <c r="D263" s="11" t="s">
        <v>31</v>
      </c>
      <c r="E263" s="8"/>
      <c r="F263" s="8"/>
      <c r="G263" s="8"/>
      <c r="H263" s="8"/>
      <c r="I263" s="8"/>
      <c r="J263" s="8"/>
      <c r="K263" s="6"/>
    </row>
    <row r="264" spans="2:11" ht="15.75">
      <c r="B264" s="25"/>
      <c r="C264" s="28"/>
      <c r="D264" s="11" t="s">
        <v>32</v>
      </c>
      <c r="E264" s="8"/>
      <c r="F264" s="8"/>
      <c r="G264" s="8"/>
      <c r="H264" s="8"/>
      <c r="I264" s="8"/>
      <c r="J264" s="8"/>
      <c r="K264" s="6"/>
    </row>
    <row r="265" spans="2:11" ht="15.75">
      <c r="B265" s="26"/>
      <c r="C265" s="29"/>
      <c r="D265" s="11" t="s">
        <v>33</v>
      </c>
      <c r="E265" s="8"/>
      <c r="F265" s="8"/>
      <c r="G265" s="8"/>
      <c r="H265" s="8"/>
      <c r="I265" s="8"/>
      <c r="J265" s="8"/>
      <c r="K265" s="6"/>
    </row>
    <row r="266" spans="2:11" ht="15.75">
      <c r="B266" s="24" t="s">
        <v>73</v>
      </c>
      <c r="C266" s="27" t="s">
        <v>7</v>
      </c>
      <c r="D266" s="11" t="s">
        <v>28</v>
      </c>
      <c r="E266" s="8">
        <f>E267+E268+E269+E270</f>
        <v>0</v>
      </c>
      <c r="F266" s="8">
        <f>F267+F268+F269+F270</f>
        <v>0</v>
      </c>
      <c r="G266" s="8">
        <f>G267+G268+G269+G270</f>
        <v>0</v>
      </c>
      <c r="H266" s="8">
        <f>H267+H268+H269+H270</f>
        <v>0</v>
      </c>
      <c r="I266" s="8">
        <f>I267+I268+I269+I270</f>
        <v>0</v>
      </c>
      <c r="J266" s="8">
        <f>I266+H266+G266+F266+E266</f>
        <v>0</v>
      </c>
      <c r="K266" s="6"/>
    </row>
    <row r="267" spans="2:11" ht="15.75">
      <c r="B267" s="25"/>
      <c r="C267" s="28"/>
      <c r="D267" s="11" t="s">
        <v>29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f>I267+H267+G267+F267+E267</f>
        <v>0</v>
      </c>
      <c r="K267" s="6"/>
    </row>
    <row r="268" spans="2:11" ht="15.75">
      <c r="B268" s="25"/>
      <c r="C268" s="28"/>
      <c r="D268" s="11" t="s">
        <v>30</v>
      </c>
      <c r="E268" s="8"/>
      <c r="F268" s="8"/>
      <c r="G268" s="8"/>
      <c r="H268" s="8"/>
      <c r="I268" s="8"/>
      <c r="J268" s="8"/>
      <c r="K268" s="6"/>
    </row>
    <row r="269" spans="2:11" ht="15.75">
      <c r="B269" s="25"/>
      <c r="C269" s="28"/>
      <c r="D269" s="11" t="s">
        <v>31</v>
      </c>
      <c r="E269" s="8"/>
      <c r="F269" s="8"/>
      <c r="G269" s="8"/>
      <c r="H269" s="8"/>
      <c r="I269" s="8"/>
      <c r="J269" s="8"/>
      <c r="K269" s="6"/>
    </row>
    <row r="270" spans="2:11" ht="15.75">
      <c r="B270" s="25"/>
      <c r="C270" s="28"/>
      <c r="D270" s="11" t="s">
        <v>32</v>
      </c>
      <c r="E270" s="8"/>
      <c r="F270" s="8"/>
      <c r="G270" s="8"/>
      <c r="H270" s="8"/>
      <c r="I270" s="8"/>
      <c r="J270" s="8"/>
      <c r="K270" s="6"/>
    </row>
    <row r="271" spans="2:11" ht="15.75">
      <c r="B271" s="26"/>
      <c r="C271" s="29"/>
      <c r="D271" s="11" t="s">
        <v>33</v>
      </c>
      <c r="E271" s="8"/>
      <c r="F271" s="8"/>
      <c r="G271" s="8"/>
      <c r="H271" s="8"/>
      <c r="I271" s="8"/>
      <c r="J271" s="8"/>
      <c r="K271" s="6"/>
    </row>
    <row r="272" spans="2:11" ht="15.75">
      <c r="B272" s="24" t="s">
        <v>74</v>
      </c>
      <c r="C272" s="27" t="s">
        <v>7</v>
      </c>
      <c r="D272" s="11" t="s">
        <v>28</v>
      </c>
      <c r="E272" s="8">
        <f aca="true" t="shared" si="20" ref="E272:J272">E273+E274+E275+E276</f>
        <v>319.7</v>
      </c>
      <c r="F272" s="8">
        <f t="shared" si="20"/>
        <v>0</v>
      </c>
      <c r="G272" s="8">
        <f t="shared" si="20"/>
        <v>0</v>
      </c>
      <c r="H272" s="8">
        <f t="shared" si="20"/>
        <v>0</v>
      </c>
      <c r="I272" s="8">
        <f t="shared" si="20"/>
        <v>300</v>
      </c>
      <c r="J272" s="8">
        <f t="shared" si="20"/>
        <v>619.7</v>
      </c>
      <c r="K272" s="6"/>
    </row>
    <row r="273" spans="2:11" ht="15.75">
      <c r="B273" s="25"/>
      <c r="C273" s="28"/>
      <c r="D273" s="11" t="s">
        <v>29</v>
      </c>
      <c r="E273" s="8">
        <v>319.7</v>
      </c>
      <c r="F273" s="8">
        <v>0</v>
      </c>
      <c r="G273" s="8">
        <v>0</v>
      </c>
      <c r="H273" s="8">
        <v>0</v>
      </c>
      <c r="I273" s="8">
        <v>300</v>
      </c>
      <c r="J273" s="8">
        <f>I273+H273+G273+F273+E273</f>
        <v>619.7</v>
      </c>
      <c r="K273" s="6"/>
    </row>
    <row r="274" spans="2:11" ht="15.75">
      <c r="B274" s="25"/>
      <c r="C274" s="28"/>
      <c r="D274" s="11" t="s">
        <v>30</v>
      </c>
      <c r="E274" s="8"/>
      <c r="F274" s="8"/>
      <c r="G274" s="8"/>
      <c r="H274" s="8"/>
      <c r="I274" s="8"/>
      <c r="J274" s="8"/>
      <c r="K274" s="6"/>
    </row>
    <row r="275" spans="2:11" ht="15.75">
      <c r="B275" s="25"/>
      <c r="C275" s="28"/>
      <c r="D275" s="11" t="s">
        <v>31</v>
      </c>
      <c r="E275" s="8"/>
      <c r="F275" s="8"/>
      <c r="G275" s="8"/>
      <c r="H275" s="8"/>
      <c r="I275" s="8"/>
      <c r="J275" s="8"/>
      <c r="K275" s="6"/>
    </row>
    <row r="276" spans="2:11" ht="15.75">
      <c r="B276" s="25"/>
      <c r="C276" s="28"/>
      <c r="D276" s="11" t="s">
        <v>32</v>
      </c>
      <c r="E276" s="8"/>
      <c r="F276" s="8"/>
      <c r="G276" s="8"/>
      <c r="H276" s="8"/>
      <c r="I276" s="8"/>
      <c r="J276" s="8"/>
      <c r="K276" s="6"/>
    </row>
    <row r="277" spans="2:11" ht="15.75">
      <c r="B277" s="26"/>
      <c r="C277" s="29"/>
      <c r="D277" s="11" t="s">
        <v>33</v>
      </c>
      <c r="E277" s="8"/>
      <c r="F277" s="8"/>
      <c r="G277" s="8"/>
      <c r="H277" s="8"/>
      <c r="I277" s="8"/>
      <c r="J277" s="8"/>
      <c r="K277" s="6"/>
    </row>
    <row r="278" spans="2:11" ht="15.75">
      <c r="B278" s="24" t="s">
        <v>75</v>
      </c>
      <c r="C278" s="27" t="s">
        <v>7</v>
      </c>
      <c r="D278" s="11" t="s">
        <v>28</v>
      </c>
      <c r="E278" s="8">
        <f>E279+E280+E281+E282</f>
        <v>518.3000000000001</v>
      </c>
      <c r="F278" s="8">
        <f>F279+F280+F281+F282</f>
        <v>1121.7</v>
      </c>
      <c r="G278" s="8">
        <f>G279+G280+G281+G282</f>
        <v>6172.8</v>
      </c>
      <c r="H278" s="8">
        <f>H279+H280+H281+H282</f>
        <v>736</v>
      </c>
      <c r="I278" s="8">
        <f>I279+I280+I281+I282</f>
        <v>2900</v>
      </c>
      <c r="J278" s="8">
        <f>I278+H278+G278+F278+E278</f>
        <v>11448.8</v>
      </c>
      <c r="K278" s="6"/>
    </row>
    <row r="279" spans="2:11" ht="15.75">
      <c r="B279" s="25"/>
      <c r="C279" s="28"/>
      <c r="D279" s="11" t="s">
        <v>29</v>
      </c>
      <c r="E279" s="8">
        <v>378.8</v>
      </c>
      <c r="F279" s="8">
        <v>1121.7</v>
      </c>
      <c r="G279" s="8">
        <v>1475.3</v>
      </c>
      <c r="H279" s="8">
        <v>736</v>
      </c>
      <c r="I279" s="8">
        <f>2900</f>
        <v>2900</v>
      </c>
      <c r="J279" s="8">
        <f>I279+H279+G279+F279+E279</f>
        <v>6611.8</v>
      </c>
      <c r="K279" s="6"/>
    </row>
    <row r="280" spans="2:11" ht="15.75">
      <c r="B280" s="25"/>
      <c r="C280" s="28"/>
      <c r="D280" s="11" t="s">
        <v>30</v>
      </c>
      <c r="E280" s="13">
        <v>124.4</v>
      </c>
      <c r="F280" s="13">
        <v>0</v>
      </c>
      <c r="G280" s="13">
        <v>4287.3</v>
      </c>
      <c r="H280" s="13"/>
      <c r="I280" s="13"/>
      <c r="J280" s="8">
        <f aca="true" t="shared" si="21" ref="J280:J295">I280+H280+G280+F280+E280</f>
        <v>4411.7</v>
      </c>
      <c r="K280" s="19"/>
    </row>
    <row r="281" spans="2:11" ht="15.75">
      <c r="B281" s="25"/>
      <c r="C281" s="28"/>
      <c r="D281" s="11" t="s">
        <v>31</v>
      </c>
      <c r="E281" s="13">
        <v>15.1</v>
      </c>
      <c r="F281" s="13"/>
      <c r="G281" s="13">
        <v>410.2</v>
      </c>
      <c r="H281" s="13"/>
      <c r="I281" s="13"/>
      <c r="J281" s="8">
        <f t="shared" si="21"/>
        <v>425.3</v>
      </c>
      <c r="K281" s="19"/>
    </row>
    <row r="282" spans="2:11" ht="15.75">
      <c r="B282" s="25"/>
      <c r="C282" s="28"/>
      <c r="D282" s="11" t="s">
        <v>32</v>
      </c>
      <c r="E282" s="13"/>
      <c r="F282" s="13"/>
      <c r="G282" s="13"/>
      <c r="H282" s="13"/>
      <c r="I282" s="13"/>
      <c r="J282" s="8">
        <f t="shared" si="21"/>
        <v>0</v>
      </c>
      <c r="K282" s="19"/>
    </row>
    <row r="283" spans="2:11" ht="15.75">
      <c r="B283" s="26"/>
      <c r="C283" s="29"/>
      <c r="D283" s="11" t="s">
        <v>33</v>
      </c>
      <c r="E283" s="8"/>
      <c r="F283" s="8"/>
      <c r="G283" s="8"/>
      <c r="H283" s="8"/>
      <c r="I283" s="8"/>
      <c r="J283" s="8">
        <f t="shared" si="21"/>
        <v>0</v>
      </c>
      <c r="K283" s="6"/>
    </row>
    <row r="284" spans="2:11" ht="15.75">
      <c r="B284" s="24" t="s">
        <v>76</v>
      </c>
      <c r="C284" s="27" t="s">
        <v>7</v>
      </c>
      <c r="D284" s="11" t="s">
        <v>28</v>
      </c>
      <c r="E284" s="8">
        <f>E285+E286+E287+E288+E289</f>
        <v>0</v>
      </c>
      <c r="F284" s="8">
        <f>F285+F286+F287+F288+F289</f>
        <v>1121.7</v>
      </c>
      <c r="G284" s="8">
        <f>G285+G286+G287+G288+G289</f>
        <v>1121.7</v>
      </c>
      <c r="H284" s="8">
        <f>H285+H286+H287+H288+H289</f>
        <v>736</v>
      </c>
      <c r="I284" s="8">
        <f>I285+I286+I287+I288+I289</f>
        <v>0</v>
      </c>
      <c r="J284" s="8">
        <f t="shared" si="21"/>
        <v>2979.4</v>
      </c>
      <c r="K284" s="6"/>
    </row>
    <row r="285" spans="2:11" ht="15.75">
      <c r="B285" s="25"/>
      <c r="C285" s="28"/>
      <c r="D285" s="11" t="s">
        <v>29</v>
      </c>
      <c r="E285" s="8"/>
      <c r="F285" s="8">
        <v>1121.7</v>
      </c>
      <c r="G285" s="8">
        <v>1121.7</v>
      </c>
      <c r="H285" s="8">
        <v>736</v>
      </c>
      <c r="I285" s="8"/>
      <c r="J285" s="8">
        <f t="shared" si="21"/>
        <v>2979.4</v>
      </c>
      <c r="K285" s="6"/>
    </row>
    <row r="286" spans="2:11" ht="15.75">
      <c r="B286" s="25"/>
      <c r="C286" s="28"/>
      <c r="D286" s="11" t="s">
        <v>30</v>
      </c>
      <c r="E286" s="8"/>
      <c r="F286" s="8"/>
      <c r="G286" s="8"/>
      <c r="H286" s="8"/>
      <c r="I286" s="8"/>
      <c r="J286" s="8">
        <f t="shared" si="21"/>
        <v>0</v>
      </c>
      <c r="K286" s="6"/>
    </row>
    <row r="287" spans="2:11" ht="15.75">
      <c r="B287" s="25"/>
      <c r="C287" s="28"/>
      <c r="D287" s="11" t="s">
        <v>31</v>
      </c>
      <c r="E287" s="8"/>
      <c r="F287" s="8"/>
      <c r="G287" s="8"/>
      <c r="H287" s="8"/>
      <c r="I287" s="8"/>
      <c r="J287" s="8">
        <f t="shared" si="21"/>
        <v>0</v>
      </c>
      <c r="K287" s="6"/>
    </row>
    <row r="288" spans="2:11" ht="15.75">
      <c r="B288" s="25"/>
      <c r="C288" s="28"/>
      <c r="D288" s="11" t="s">
        <v>32</v>
      </c>
      <c r="E288" s="8"/>
      <c r="F288" s="8"/>
      <c r="G288" s="8"/>
      <c r="H288" s="8"/>
      <c r="I288" s="8"/>
      <c r="J288" s="8">
        <f t="shared" si="21"/>
        <v>0</v>
      </c>
      <c r="K288" s="6"/>
    </row>
    <row r="289" spans="2:11" ht="15.75">
      <c r="B289" s="26"/>
      <c r="C289" s="29"/>
      <c r="D289" s="11" t="s">
        <v>33</v>
      </c>
      <c r="E289" s="8"/>
      <c r="F289" s="8"/>
      <c r="G289" s="8"/>
      <c r="H289" s="8"/>
      <c r="I289" s="8"/>
      <c r="J289" s="8">
        <f t="shared" si="21"/>
        <v>0</v>
      </c>
      <c r="K289" s="6"/>
    </row>
    <row r="290" spans="2:11" ht="15.75">
      <c r="B290" s="24" t="s">
        <v>77</v>
      </c>
      <c r="C290" s="33" t="s">
        <v>39</v>
      </c>
      <c r="D290" s="11" t="s">
        <v>28</v>
      </c>
      <c r="E290" s="8">
        <f>E291+E292+E293+E294+E295</f>
        <v>0</v>
      </c>
      <c r="F290" s="8">
        <f>F291+F292+F293+F294+F295</f>
        <v>0</v>
      </c>
      <c r="G290" s="8">
        <f>G291+G292+G293+G294+G295</f>
        <v>5051.1</v>
      </c>
      <c r="H290" s="8">
        <f>H291+H292+H293+H294+H295</f>
        <v>0</v>
      </c>
      <c r="I290" s="8">
        <f>I291+I292+I293+I294+I295</f>
        <v>0</v>
      </c>
      <c r="J290" s="8">
        <f t="shared" si="21"/>
        <v>5051.1</v>
      </c>
      <c r="K290" s="6"/>
    </row>
    <row r="291" spans="2:11" ht="15.75">
      <c r="B291" s="25"/>
      <c r="C291" s="33"/>
      <c r="D291" s="11" t="s">
        <v>29</v>
      </c>
      <c r="E291" s="8"/>
      <c r="F291" s="8"/>
      <c r="G291" s="8">
        <v>353.6</v>
      </c>
      <c r="H291" s="8"/>
      <c r="I291" s="8"/>
      <c r="J291" s="8">
        <f t="shared" si="21"/>
        <v>353.6</v>
      </c>
      <c r="K291" s="6"/>
    </row>
    <row r="292" spans="2:11" ht="15.75">
      <c r="B292" s="25"/>
      <c r="C292" s="33"/>
      <c r="D292" s="11" t="s">
        <v>30</v>
      </c>
      <c r="E292" s="8"/>
      <c r="F292" s="8"/>
      <c r="G292" s="8">
        <v>4287.3</v>
      </c>
      <c r="H292" s="8"/>
      <c r="I292" s="8"/>
      <c r="J292" s="8">
        <f t="shared" si="21"/>
        <v>4287.3</v>
      </c>
      <c r="K292" s="6"/>
    </row>
    <row r="293" spans="2:11" ht="15.75">
      <c r="B293" s="25"/>
      <c r="C293" s="33"/>
      <c r="D293" s="11" t="s">
        <v>31</v>
      </c>
      <c r="E293" s="8"/>
      <c r="F293" s="8"/>
      <c r="G293" s="8">
        <v>410.2</v>
      </c>
      <c r="H293" s="8"/>
      <c r="I293" s="8"/>
      <c r="J293" s="8">
        <f t="shared" si="21"/>
        <v>410.2</v>
      </c>
      <c r="K293" s="6"/>
    </row>
    <row r="294" spans="2:11" ht="15.75">
      <c r="B294" s="25"/>
      <c r="C294" s="33"/>
      <c r="D294" s="11" t="s">
        <v>32</v>
      </c>
      <c r="E294" s="8"/>
      <c r="F294" s="8"/>
      <c r="G294" s="8"/>
      <c r="H294" s="8"/>
      <c r="I294" s="8"/>
      <c r="J294" s="8">
        <f t="shared" si="21"/>
        <v>0</v>
      </c>
      <c r="K294" s="6"/>
    </row>
    <row r="295" spans="2:11" ht="15.75">
      <c r="B295" s="26"/>
      <c r="C295" s="33"/>
      <c r="D295" s="11" t="s">
        <v>33</v>
      </c>
      <c r="E295" s="8"/>
      <c r="F295" s="8"/>
      <c r="G295" s="8"/>
      <c r="H295" s="8"/>
      <c r="I295" s="8"/>
      <c r="J295" s="8">
        <f t="shared" si="21"/>
        <v>0</v>
      </c>
      <c r="K295" s="6"/>
    </row>
    <row r="296" spans="2:11" ht="15.75">
      <c r="B296" s="37" t="s">
        <v>78</v>
      </c>
      <c r="C296" s="27" t="s">
        <v>7</v>
      </c>
      <c r="D296" s="11" t="s">
        <v>28</v>
      </c>
      <c r="E296" s="8">
        <f>E297+E298+E299+E300</f>
        <v>150</v>
      </c>
      <c r="F296" s="8">
        <f>F297+F298+F299+F300</f>
        <v>150</v>
      </c>
      <c r="G296" s="8">
        <f>G297+G298+G299+G300</f>
        <v>150</v>
      </c>
      <c r="H296" s="8">
        <f>H297+H298+H299+H300</f>
        <v>150</v>
      </c>
      <c r="I296" s="8">
        <f>I297+I298+I299+I300</f>
        <v>150</v>
      </c>
      <c r="J296" s="8">
        <f>I296+H296+G296+F296+E296</f>
        <v>750</v>
      </c>
      <c r="K296" s="6"/>
    </row>
    <row r="297" spans="2:11" ht="15.75">
      <c r="B297" s="38"/>
      <c r="C297" s="28"/>
      <c r="D297" s="11" t="s">
        <v>29</v>
      </c>
      <c r="E297" s="8">
        <v>150</v>
      </c>
      <c r="F297" s="8">
        <v>150</v>
      </c>
      <c r="G297" s="8">
        <v>150</v>
      </c>
      <c r="H297" s="8">
        <v>150</v>
      </c>
      <c r="I297" s="8">
        <v>150</v>
      </c>
      <c r="J297" s="8">
        <f>I297+H297+G297+F297+E297</f>
        <v>750</v>
      </c>
      <c r="K297" s="6"/>
    </row>
    <row r="298" spans="2:11" ht="15.75">
      <c r="B298" s="38"/>
      <c r="C298" s="28"/>
      <c r="D298" s="11" t="s">
        <v>30</v>
      </c>
      <c r="E298" s="8"/>
      <c r="F298" s="8"/>
      <c r="G298" s="8"/>
      <c r="H298" s="8"/>
      <c r="I298" s="8"/>
      <c r="J298" s="8"/>
      <c r="K298" s="6"/>
    </row>
    <row r="299" spans="2:11" ht="15.75">
      <c r="B299" s="38"/>
      <c r="C299" s="28"/>
      <c r="D299" s="11" t="s">
        <v>31</v>
      </c>
      <c r="E299" s="8"/>
      <c r="F299" s="8"/>
      <c r="G299" s="8"/>
      <c r="H299" s="8"/>
      <c r="I299" s="8"/>
      <c r="J299" s="8"/>
      <c r="K299" s="6"/>
    </row>
    <row r="300" spans="2:11" ht="15.75">
      <c r="B300" s="38"/>
      <c r="C300" s="28"/>
      <c r="D300" s="11" t="s">
        <v>32</v>
      </c>
      <c r="E300" s="8"/>
      <c r="F300" s="8"/>
      <c r="G300" s="8"/>
      <c r="H300" s="8"/>
      <c r="I300" s="8"/>
      <c r="J300" s="8"/>
      <c r="K300" s="6"/>
    </row>
    <row r="301" spans="2:11" ht="15.75">
      <c r="B301" s="39"/>
      <c r="C301" s="29"/>
      <c r="D301" s="11" t="s">
        <v>33</v>
      </c>
      <c r="E301" s="8"/>
      <c r="F301" s="8"/>
      <c r="G301" s="8"/>
      <c r="H301" s="8"/>
      <c r="I301" s="8"/>
      <c r="J301" s="8"/>
      <c r="K301" s="6"/>
    </row>
    <row r="302" spans="2:11" ht="15.75">
      <c r="B302" s="24" t="s">
        <v>79</v>
      </c>
      <c r="C302" s="27" t="s">
        <v>7</v>
      </c>
      <c r="D302" s="11" t="s">
        <v>28</v>
      </c>
      <c r="E302" s="8">
        <f>E303+E304+E305+E306</f>
        <v>265.1</v>
      </c>
      <c r="F302" s="8">
        <f>F303+F304+F305+F306</f>
        <v>120</v>
      </c>
      <c r="G302" s="8">
        <f>G303+G304+G305+G306</f>
        <v>0</v>
      </c>
      <c r="H302" s="8">
        <f>H303+H304+H305+H306</f>
        <v>0</v>
      </c>
      <c r="I302" s="8">
        <f>I303+I304+I305+I306</f>
        <v>450</v>
      </c>
      <c r="J302" s="8">
        <f>I302+H302+G302+F302+E302</f>
        <v>835.1</v>
      </c>
      <c r="K302" s="6"/>
    </row>
    <row r="303" spans="2:11" ht="15.75">
      <c r="B303" s="25"/>
      <c r="C303" s="28"/>
      <c r="D303" s="11" t="s">
        <v>29</v>
      </c>
      <c r="E303" s="8">
        <v>265.1</v>
      </c>
      <c r="F303" s="8">
        <v>120</v>
      </c>
      <c r="G303" s="8">
        <v>0</v>
      </c>
      <c r="H303" s="8">
        <v>0</v>
      </c>
      <c r="I303" s="8">
        <v>450</v>
      </c>
      <c r="J303" s="8">
        <f>I303+H303+G303+F303+E303</f>
        <v>835.1</v>
      </c>
      <c r="K303" s="6"/>
    </row>
    <row r="304" spans="2:11" ht="15.75">
      <c r="B304" s="25"/>
      <c r="C304" s="28"/>
      <c r="D304" s="11" t="s">
        <v>30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f>I304+H304+G304+F304+E304</f>
        <v>0</v>
      </c>
      <c r="K304" s="6"/>
    </row>
    <row r="305" spans="2:11" ht="15.75">
      <c r="B305" s="25"/>
      <c r="C305" s="28"/>
      <c r="D305" s="11" t="s">
        <v>31</v>
      </c>
      <c r="E305" s="8"/>
      <c r="F305" s="8"/>
      <c r="G305" s="8"/>
      <c r="H305" s="8"/>
      <c r="I305" s="8"/>
      <c r="J305" s="8">
        <v>0</v>
      </c>
      <c r="K305" s="6"/>
    </row>
    <row r="306" spans="2:11" ht="15.75">
      <c r="B306" s="25"/>
      <c r="C306" s="28"/>
      <c r="D306" s="11" t="s">
        <v>32</v>
      </c>
      <c r="E306" s="8"/>
      <c r="F306" s="8"/>
      <c r="G306" s="8"/>
      <c r="H306" s="8"/>
      <c r="I306" s="8"/>
      <c r="J306" s="8">
        <v>0</v>
      </c>
      <c r="K306" s="6"/>
    </row>
    <row r="307" spans="2:11" ht="15.75">
      <c r="B307" s="26"/>
      <c r="C307" s="29"/>
      <c r="D307" s="11" t="s">
        <v>33</v>
      </c>
      <c r="E307" s="8"/>
      <c r="F307" s="8"/>
      <c r="G307" s="8"/>
      <c r="H307" s="8"/>
      <c r="I307" s="8"/>
      <c r="J307" s="8"/>
      <c r="K307" s="6"/>
    </row>
    <row r="308" spans="2:11" ht="15.75">
      <c r="B308" s="24" t="s">
        <v>80</v>
      </c>
      <c r="C308" s="27" t="s">
        <v>7</v>
      </c>
      <c r="D308" s="11" t="s">
        <v>28</v>
      </c>
      <c r="E308" s="8">
        <f>E309+E310+E311+E312</f>
        <v>459.8</v>
      </c>
      <c r="F308" s="8">
        <f>F309+F310+F311+F312</f>
        <v>429.2</v>
      </c>
      <c r="G308" s="8">
        <f>G309+G310+G311+G312</f>
        <v>429.2</v>
      </c>
      <c r="H308" s="8">
        <f>H309+H310+H311+H312</f>
        <v>429.2</v>
      </c>
      <c r="I308" s="8">
        <f>I309+I310+I311+I312</f>
        <v>600</v>
      </c>
      <c r="J308" s="8">
        <f>I308+H308+G308+F308+E308</f>
        <v>2347.4</v>
      </c>
      <c r="K308" s="6"/>
    </row>
    <row r="309" spans="2:11" ht="15.75">
      <c r="B309" s="25"/>
      <c r="C309" s="28"/>
      <c r="D309" s="11" t="s">
        <v>29</v>
      </c>
      <c r="E309" s="8">
        <v>459.8</v>
      </c>
      <c r="F309" s="8">
        <v>429.2</v>
      </c>
      <c r="G309" s="8">
        <v>429.2</v>
      </c>
      <c r="H309" s="8">
        <v>429.2</v>
      </c>
      <c r="I309" s="8">
        <v>600</v>
      </c>
      <c r="J309" s="8">
        <f>I309+H309+G309+F309+E309</f>
        <v>2347.4</v>
      </c>
      <c r="K309" s="6"/>
    </row>
    <row r="310" spans="2:11" ht="15.75">
      <c r="B310" s="25"/>
      <c r="C310" s="28"/>
      <c r="D310" s="11" t="s">
        <v>30</v>
      </c>
      <c r="E310" s="8"/>
      <c r="F310" s="8"/>
      <c r="G310" s="8"/>
      <c r="H310" s="8"/>
      <c r="I310" s="8"/>
      <c r="J310" s="8">
        <v>0</v>
      </c>
      <c r="K310" s="6"/>
    </row>
    <row r="311" spans="2:11" ht="15.75">
      <c r="B311" s="25"/>
      <c r="C311" s="28"/>
      <c r="D311" s="11" t="s">
        <v>31</v>
      </c>
      <c r="E311" s="8"/>
      <c r="F311" s="8"/>
      <c r="G311" s="8"/>
      <c r="H311" s="8"/>
      <c r="I311" s="8"/>
      <c r="J311" s="8">
        <v>0</v>
      </c>
      <c r="K311" s="6"/>
    </row>
    <row r="312" spans="2:11" ht="15.75">
      <c r="B312" s="25"/>
      <c r="C312" s="28"/>
      <c r="D312" s="11" t="s">
        <v>32</v>
      </c>
      <c r="E312" s="8"/>
      <c r="F312" s="8"/>
      <c r="G312" s="8"/>
      <c r="H312" s="8"/>
      <c r="I312" s="8"/>
      <c r="J312" s="8">
        <v>0</v>
      </c>
      <c r="K312" s="6"/>
    </row>
    <row r="313" spans="2:11" ht="15.75">
      <c r="B313" s="26"/>
      <c r="C313" s="29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37" t="s">
        <v>81</v>
      </c>
      <c r="C314" s="27" t="s">
        <v>7</v>
      </c>
      <c r="D314" s="11" t="s">
        <v>28</v>
      </c>
      <c r="E314" s="8">
        <f>E315+E316+E317+E318</f>
        <v>0</v>
      </c>
      <c r="F314" s="8">
        <f>F315+F316+F317+F318</f>
        <v>0</v>
      </c>
      <c r="G314" s="8">
        <f>G315+G316+G317+G318</f>
        <v>120</v>
      </c>
      <c r="H314" s="8">
        <f>H315+H316+H317+H318</f>
        <v>120</v>
      </c>
      <c r="I314" s="8">
        <f>I315+I316+I317+I318</f>
        <v>100</v>
      </c>
      <c r="J314" s="8">
        <f>I314+H314+G314+F314+E314</f>
        <v>340</v>
      </c>
      <c r="K314" s="6"/>
    </row>
    <row r="315" spans="2:11" ht="15.75">
      <c r="B315" s="38"/>
      <c r="C315" s="28"/>
      <c r="D315" s="11" t="s">
        <v>29</v>
      </c>
      <c r="E315" s="8">
        <v>0</v>
      </c>
      <c r="F315" s="8">
        <v>0</v>
      </c>
      <c r="G315" s="8">
        <v>120</v>
      </c>
      <c r="H315" s="8">
        <v>120</v>
      </c>
      <c r="I315" s="8">
        <v>100</v>
      </c>
      <c r="J315" s="8">
        <f>I315+H315+G315+F315+E315</f>
        <v>340</v>
      </c>
      <c r="K315" s="6"/>
    </row>
    <row r="316" spans="2:11" ht="15.75">
      <c r="B316" s="38"/>
      <c r="C316" s="28"/>
      <c r="D316" s="11" t="s">
        <v>30</v>
      </c>
      <c r="E316" s="8"/>
      <c r="F316" s="8"/>
      <c r="G316" s="8"/>
      <c r="H316" s="8"/>
      <c r="I316" s="8"/>
      <c r="J316" s="8">
        <v>0</v>
      </c>
      <c r="K316" s="6"/>
    </row>
    <row r="317" spans="2:11" ht="15.75">
      <c r="B317" s="38"/>
      <c r="C317" s="28"/>
      <c r="D317" s="11" t="s">
        <v>31</v>
      </c>
      <c r="E317" s="8"/>
      <c r="F317" s="8"/>
      <c r="G317" s="8"/>
      <c r="H317" s="8"/>
      <c r="I317" s="8"/>
      <c r="J317" s="8">
        <v>0</v>
      </c>
      <c r="K317" s="6"/>
    </row>
    <row r="318" spans="2:11" ht="15.75">
      <c r="B318" s="38"/>
      <c r="C318" s="28"/>
      <c r="D318" s="11" t="s">
        <v>32</v>
      </c>
      <c r="E318" s="8"/>
      <c r="F318" s="8"/>
      <c r="G318" s="8"/>
      <c r="H318" s="8"/>
      <c r="I318" s="8"/>
      <c r="J318" s="8">
        <v>0</v>
      </c>
      <c r="K318" s="6"/>
    </row>
    <row r="319" spans="2:11" ht="15.75">
      <c r="B319" s="39"/>
      <c r="C319" s="29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37" t="s">
        <v>82</v>
      </c>
      <c r="C320" s="27" t="s">
        <v>7</v>
      </c>
      <c r="D320" s="11" t="s">
        <v>28</v>
      </c>
      <c r="E320" s="8">
        <f>E321+E322+E323+E324</f>
        <v>0</v>
      </c>
      <c r="F320" s="8">
        <f>F321+F322+F323+F324</f>
        <v>0</v>
      </c>
      <c r="G320" s="8">
        <f>G321+G322+G323+G324</f>
        <v>100</v>
      </c>
      <c r="H320" s="8">
        <f>H321+H322+H323+H324</f>
        <v>100</v>
      </c>
      <c r="I320" s="8">
        <f>I321+I322+I323+I324</f>
        <v>100</v>
      </c>
      <c r="J320" s="8">
        <f>I320+H320+G320+F320+E320</f>
        <v>300</v>
      </c>
      <c r="K320" s="6"/>
    </row>
    <row r="321" spans="2:11" ht="15.75">
      <c r="B321" s="38"/>
      <c r="C321" s="28"/>
      <c r="D321" s="11" t="s">
        <v>29</v>
      </c>
      <c r="E321" s="8">
        <v>0</v>
      </c>
      <c r="F321" s="8">
        <v>0</v>
      </c>
      <c r="G321" s="8">
        <v>100</v>
      </c>
      <c r="H321" s="8">
        <v>100</v>
      </c>
      <c r="I321" s="8">
        <v>100</v>
      </c>
      <c r="J321" s="8">
        <f>I321+H321+G321+F321+E321</f>
        <v>300</v>
      </c>
      <c r="K321" s="6"/>
    </row>
    <row r="322" spans="2:11" ht="15.75">
      <c r="B322" s="38"/>
      <c r="C322" s="28"/>
      <c r="D322" s="11" t="s">
        <v>30</v>
      </c>
      <c r="E322" s="8"/>
      <c r="F322" s="8"/>
      <c r="G322" s="8"/>
      <c r="H322" s="8"/>
      <c r="I322" s="8"/>
      <c r="J322" s="8">
        <v>0</v>
      </c>
      <c r="K322" s="6"/>
    </row>
    <row r="323" spans="2:11" ht="15.75">
      <c r="B323" s="38"/>
      <c r="C323" s="28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38"/>
      <c r="C324" s="28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39"/>
      <c r="C325" s="29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3" ht="15.75">
      <c r="B326" s="47" t="s">
        <v>83</v>
      </c>
      <c r="C326" s="36" t="s">
        <v>22</v>
      </c>
      <c r="D326" s="11" t="s">
        <v>28</v>
      </c>
      <c r="E326" s="5">
        <f aca="true" t="shared" si="22" ref="E326:I337">E332</f>
        <v>393.3</v>
      </c>
      <c r="F326" s="5">
        <f t="shared" si="22"/>
        <v>447.5</v>
      </c>
      <c r="G326" s="5">
        <f t="shared" si="22"/>
        <v>447.5</v>
      </c>
      <c r="H326" s="5">
        <f t="shared" si="22"/>
        <v>249.6</v>
      </c>
      <c r="I326" s="5">
        <f t="shared" si="22"/>
        <v>447.5</v>
      </c>
      <c r="J326" s="5">
        <f aca="true" t="shared" si="23" ref="J326:J379">SUM(E326:I326)</f>
        <v>1985.3999999999999</v>
      </c>
      <c r="K326" s="6"/>
      <c r="L326" s="48"/>
      <c r="M326" s="40"/>
    </row>
    <row r="327" spans="2:13" ht="15.75">
      <c r="B327" s="47"/>
      <c r="C327" s="36"/>
      <c r="D327" s="11" t="s">
        <v>29</v>
      </c>
      <c r="E327" s="5">
        <f t="shared" si="22"/>
        <v>383.3</v>
      </c>
      <c r="F327" s="5">
        <f t="shared" si="22"/>
        <v>447.5</v>
      </c>
      <c r="G327" s="5">
        <f t="shared" si="22"/>
        <v>447.5</v>
      </c>
      <c r="H327" s="5">
        <f t="shared" si="22"/>
        <v>249.6</v>
      </c>
      <c r="I327" s="5">
        <f t="shared" si="22"/>
        <v>447.5</v>
      </c>
      <c r="J327" s="5">
        <f t="shared" si="23"/>
        <v>1975.3999999999999</v>
      </c>
      <c r="K327" s="6"/>
      <c r="L327" s="48"/>
      <c r="M327" s="40"/>
    </row>
    <row r="328" spans="2:13" ht="15.75">
      <c r="B328" s="47"/>
      <c r="C328" s="36"/>
      <c r="D328" s="11" t="s">
        <v>30</v>
      </c>
      <c r="E328" s="5">
        <f t="shared" si="22"/>
        <v>0</v>
      </c>
      <c r="F328" s="5">
        <f t="shared" si="22"/>
        <v>0</v>
      </c>
      <c r="G328" s="5">
        <f t="shared" si="22"/>
        <v>0</v>
      </c>
      <c r="H328" s="5">
        <f t="shared" si="22"/>
        <v>0</v>
      </c>
      <c r="I328" s="5">
        <f t="shared" si="22"/>
        <v>0</v>
      </c>
      <c r="J328" s="5">
        <f t="shared" si="23"/>
        <v>0</v>
      </c>
      <c r="K328" s="6"/>
      <c r="L328" s="48"/>
      <c r="M328" s="40"/>
    </row>
    <row r="329" spans="2:13" ht="15.75">
      <c r="B329" s="47"/>
      <c r="C329" s="36"/>
      <c r="D329" s="11" t="s">
        <v>31</v>
      </c>
      <c r="E329" s="5">
        <f t="shared" si="22"/>
        <v>0</v>
      </c>
      <c r="F329" s="5">
        <f t="shared" si="22"/>
        <v>0</v>
      </c>
      <c r="G329" s="5">
        <f t="shared" si="22"/>
        <v>0</v>
      </c>
      <c r="H329" s="5">
        <f t="shared" si="22"/>
        <v>0</v>
      </c>
      <c r="I329" s="5">
        <f t="shared" si="22"/>
        <v>0</v>
      </c>
      <c r="J329" s="5">
        <f t="shared" si="23"/>
        <v>0</v>
      </c>
      <c r="K329" s="6"/>
      <c r="L329" s="48"/>
      <c r="M329" s="40"/>
    </row>
    <row r="330" spans="2:13" ht="15.75">
      <c r="B330" s="47"/>
      <c r="C330" s="36"/>
      <c r="D330" s="11" t="s">
        <v>32</v>
      </c>
      <c r="E330" s="5">
        <f t="shared" si="22"/>
        <v>0</v>
      </c>
      <c r="F330" s="5">
        <f t="shared" si="22"/>
        <v>0</v>
      </c>
      <c r="G330" s="5">
        <f t="shared" si="22"/>
        <v>0</v>
      </c>
      <c r="H330" s="5">
        <f t="shared" si="22"/>
        <v>0</v>
      </c>
      <c r="I330" s="5">
        <f t="shared" si="22"/>
        <v>0</v>
      </c>
      <c r="J330" s="5">
        <f t="shared" si="23"/>
        <v>0</v>
      </c>
      <c r="K330" s="6"/>
      <c r="L330" s="48"/>
      <c r="M330" s="40"/>
    </row>
    <row r="331" spans="2:13" ht="15.75">
      <c r="B331" s="47"/>
      <c r="C331" s="36"/>
      <c r="D331" s="12" t="s">
        <v>33</v>
      </c>
      <c r="E331" s="5">
        <f t="shared" si="22"/>
        <v>0</v>
      </c>
      <c r="F331" s="5">
        <f t="shared" si="22"/>
        <v>0</v>
      </c>
      <c r="G331" s="5">
        <f t="shared" si="22"/>
        <v>0</v>
      </c>
      <c r="H331" s="5">
        <f t="shared" si="22"/>
        <v>0</v>
      </c>
      <c r="I331" s="5">
        <f t="shared" si="22"/>
        <v>0</v>
      </c>
      <c r="J331" s="5">
        <f t="shared" si="23"/>
        <v>0</v>
      </c>
      <c r="K331" s="6"/>
      <c r="L331" s="48"/>
      <c r="M331" s="40"/>
    </row>
    <row r="332" spans="2:13" ht="15.75">
      <c r="B332" s="47"/>
      <c r="C332" s="27" t="s">
        <v>7</v>
      </c>
      <c r="D332" s="11" t="s">
        <v>28</v>
      </c>
      <c r="E332" s="8">
        <f t="shared" si="22"/>
        <v>393.3</v>
      </c>
      <c r="F332" s="8">
        <f t="shared" si="22"/>
        <v>447.5</v>
      </c>
      <c r="G332" s="8">
        <f t="shared" si="22"/>
        <v>447.5</v>
      </c>
      <c r="H332" s="8">
        <f t="shared" si="22"/>
        <v>249.6</v>
      </c>
      <c r="I332" s="8">
        <f t="shared" si="22"/>
        <v>447.5</v>
      </c>
      <c r="J332" s="8">
        <f t="shared" si="23"/>
        <v>1985.3999999999999</v>
      </c>
      <c r="K332" s="6"/>
      <c r="L332" s="48"/>
      <c r="M332" s="40"/>
    </row>
    <row r="333" spans="2:13" ht="15.75">
      <c r="B333" s="47"/>
      <c r="C333" s="28"/>
      <c r="D333" s="11" t="s">
        <v>29</v>
      </c>
      <c r="E333" s="8">
        <f t="shared" si="22"/>
        <v>383.3</v>
      </c>
      <c r="F333" s="8">
        <f t="shared" si="22"/>
        <v>447.5</v>
      </c>
      <c r="G333" s="8">
        <f t="shared" si="22"/>
        <v>447.5</v>
      </c>
      <c r="H333" s="8">
        <f t="shared" si="22"/>
        <v>249.6</v>
      </c>
      <c r="I333" s="8">
        <f t="shared" si="22"/>
        <v>447.5</v>
      </c>
      <c r="J333" s="8">
        <f t="shared" si="23"/>
        <v>1975.3999999999999</v>
      </c>
      <c r="K333" s="6"/>
      <c r="L333" s="48"/>
      <c r="M333" s="40"/>
    </row>
    <row r="334" spans="2:13" ht="15.75">
      <c r="B334" s="47"/>
      <c r="C334" s="28"/>
      <c r="D334" s="11" t="s">
        <v>30</v>
      </c>
      <c r="E334" s="8">
        <f t="shared" si="22"/>
        <v>0</v>
      </c>
      <c r="F334" s="8">
        <f t="shared" si="22"/>
        <v>0</v>
      </c>
      <c r="G334" s="8">
        <f t="shared" si="22"/>
        <v>0</v>
      </c>
      <c r="H334" s="8">
        <f t="shared" si="22"/>
        <v>0</v>
      </c>
      <c r="I334" s="8">
        <f t="shared" si="22"/>
        <v>0</v>
      </c>
      <c r="J334" s="8">
        <f t="shared" si="23"/>
        <v>0</v>
      </c>
      <c r="K334" s="6"/>
      <c r="L334" s="48"/>
      <c r="M334" s="40"/>
    </row>
    <row r="335" spans="2:13" ht="15.75">
      <c r="B335" s="47"/>
      <c r="C335" s="28"/>
      <c r="D335" s="11" t="s">
        <v>31</v>
      </c>
      <c r="E335" s="8">
        <f t="shared" si="22"/>
        <v>0</v>
      </c>
      <c r="F335" s="8">
        <f t="shared" si="22"/>
        <v>0</v>
      </c>
      <c r="G335" s="8">
        <f t="shared" si="22"/>
        <v>0</v>
      </c>
      <c r="H335" s="8">
        <f t="shared" si="22"/>
        <v>0</v>
      </c>
      <c r="I335" s="8">
        <f t="shared" si="22"/>
        <v>0</v>
      </c>
      <c r="J335" s="8">
        <f t="shared" si="23"/>
        <v>0</v>
      </c>
      <c r="K335" s="6"/>
      <c r="L335" s="48"/>
      <c r="M335" s="40"/>
    </row>
    <row r="336" spans="2:13" ht="15.75">
      <c r="B336" s="47"/>
      <c r="C336" s="28"/>
      <c r="D336" s="11" t="s">
        <v>32</v>
      </c>
      <c r="E336" s="8">
        <f t="shared" si="22"/>
        <v>0</v>
      </c>
      <c r="F336" s="8">
        <f t="shared" si="22"/>
        <v>0</v>
      </c>
      <c r="G336" s="8">
        <f t="shared" si="22"/>
        <v>0</v>
      </c>
      <c r="H336" s="8">
        <f t="shared" si="22"/>
        <v>0</v>
      </c>
      <c r="I336" s="8">
        <f t="shared" si="22"/>
        <v>0</v>
      </c>
      <c r="J336" s="8">
        <f t="shared" si="23"/>
        <v>0</v>
      </c>
      <c r="K336" s="6"/>
      <c r="L336" s="48"/>
      <c r="M336" s="40"/>
    </row>
    <row r="337" spans="2:13" ht="15.75">
      <c r="B337" s="47"/>
      <c r="C337" s="29"/>
      <c r="D337" s="12" t="s">
        <v>33</v>
      </c>
      <c r="E337" s="8">
        <f t="shared" si="22"/>
        <v>0</v>
      </c>
      <c r="F337" s="8">
        <f t="shared" si="22"/>
        <v>0</v>
      </c>
      <c r="G337" s="8">
        <f t="shared" si="22"/>
        <v>0</v>
      </c>
      <c r="H337" s="8">
        <f t="shared" si="22"/>
        <v>0</v>
      </c>
      <c r="I337" s="8">
        <f t="shared" si="22"/>
        <v>0</v>
      </c>
      <c r="J337" s="8">
        <f t="shared" si="23"/>
        <v>0</v>
      </c>
      <c r="K337" s="6"/>
      <c r="L337" s="48"/>
      <c r="M337" s="40"/>
    </row>
    <row r="338" spans="2:13" ht="15.75">
      <c r="B338" s="41" t="s">
        <v>2</v>
      </c>
      <c r="C338" s="27" t="s">
        <v>7</v>
      </c>
      <c r="D338" s="11" t="s">
        <v>28</v>
      </c>
      <c r="E338" s="8">
        <f>E344+E350+E356</f>
        <v>393.3</v>
      </c>
      <c r="F338" s="8">
        <f aca="true" t="shared" si="24" ref="F338:I339">F344+F350+F356</f>
        <v>447.5</v>
      </c>
      <c r="G338" s="8">
        <f t="shared" si="24"/>
        <v>447.5</v>
      </c>
      <c r="H338" s="8">
        <f t="shared" si="24"/>
        <v>249.6</v>
      </c>
      <c r="I338" s="8">
        <f t="shared" si="24"/>
        <v>447.5</v>
      </c>
      <c r="J338" s="8">
        <f t="shared" si="23"/>
        <v>1985.3999999999999</v>
      </c>
      <c r="K338" s="6"/>
      <c r="L338" s="48"/>
      <c r="M338" s="40"/>
    </row>
    <row r="339" spans="2:13" ht="15.75">
      <c r="B339" s="41"/>
      <c r="C339" s="28"/>
      <c r="D339" s="11" t="s">
        <v>29</v>
      </c>
      <c r="E339" s="8">
        <v>383.3</v>
      </c>
      <c r="F339" s="8">
        <f>F345+F351+F357</f>
        <v>447.5</v>
      </c>
      <c r="G339" s="8">
        <f t="shared" si="24"/>
        <v>447.5</v>
      </c>
      <c r="H339" s="8">
        <f t="shared" si="24"/>
        <v>249.6</v>
      </c>
      <c r="I339" s="8">
        <f>395.5+52</f>
        <v>447.5</v>
      </c>
      <c r="J339" s="8">
        <f t="shared" si="23"/>
        <v>1975.3999999999999</v>
      </c>
      <c r="K339" s="6"/>
      <c r="L339" s="48"/>
      <c r="M339" s="40"/>
    </row>
    <row r="340" spans="2:13" ht="15.75">
      <c r="B340" s="41"/>
      <c r="C340" s="28"/>
      <c r="D340" s="11" t="s">
        <v>30</v>
      </c>
      <c r="E340" s="8"/>
      <c r="F340" s="8"/>
      <c r="G340" s="8"/>
      <c r="H340" s="8"/>
      <c r="I340" s="8"/>
      <c r="J340" s="8">
        <f t="shared" si="23"/>
        <v>0</v>
      </c>
      <c r="K340" s="6"/>
      <c r="L340" s="48"/>
      <c r="M340" s="40"/>
    </row>
    <row r="341" spans="2:11" ht="15.75">
      <c r="B341" s="41"/>
      <c r="C341" s="28"/>
      <c r="D341" s="11" t="s">
        <v>31</v>
      </c>
      <c r="E341" s="8"/>
      <c r="F341" s="8"/>
      <c r="G341" s="8"/>
      <c r="H341" s="8"/>
      <c r="I341" s="8"/>
      <c r="J341" s="8">
        <f t="shared" si="23"/>
        <v>0</v>
      </c>
      <c r="K341" s="6"/>
    </row>
    <row r="342" spans="2:11" ht="15.75">
      <c r="B342" s="41"/>
      <c r="C342" s="28"/>
      <c r="D342" s="11" t="s">
        <v>32</v>
      </c>
      <c r="E342" s="8"/>
      <c r="F342" s="8"/>
      <c r="G342" s="8"/>
      <c r="H342" s="8"/>
      <c r="I342" s="8"/>
      <c r="J342" s="8">
        <f t="shared" si="23"/>
        <v>0</v>
      </c>
      <c r="K342" s="6"/>
    </row>
    <row r="343" spans="2:11" ht="15.75">
      <c r="B343" s="41"/>
      <c r="C343" s="29"/>
      <c r="D343" s="12" t="s">
        <v>33</v>
      </c>
      <c r="E343" s="8"/>
      <c r="F343" s="8"/>
      <c r="G343" s="8"/>
      <c r="H343" s="8"/>
      <c r="I343" s="8"/>
      <c r="J343" s="8">
        <f t="shared" si="23"/>
        <v>0</v>
      </c>
      <c r="K343" s="6"/>
    </row>
    <row r="344" spans="2:11" ht="15.75">
      <c r="B344" s="34" t="s">
        <v>84</v>
      </c>
      <c r="C344" s="33" t="s">
        <v>85</v>
      </c>
      <c r="D344" s="11" t="s">
        <v>28</v>
      </c>
      <c r="E344" s="8">
        <f>E345+E346+E347+E348+E349</f>
        <v>0</v>
      </c>
      <c r="F344" s="8">
        <f>F345+F346+F347+F348+F349</f>
        <v>19.7</v>
      </c>
      <c r="G344" s="8">
        <f>G345+G346+G347+G348+G349</f>
        <v>19.7</v>
      </c>
      <c r="H344" s="8">
        <f>H345+H346+H347+H348+H349</f>
        <v>10</v>
      </c>
      <c r="I344" s="8">
        <f>I345+I346+I347+I348+I349</f>
        <v>19.7</v>
      </c>
      <c r="J344" s="8">
        <f t="shared" si="23"/>
        <v>69.1</v>
      </c>
      <c r="K344" s="6"/>
    </row>
    <row r="345" spans="2:11" ht="15.75">
      <c r="B345" s="34"/>
      <c r="C345" s="33"/>
      <c r="D345" s="11" t="s">
        <v>29</v>
      </c>
      <c r="E345" s="8"/>
      <c r="F345" s="8">
        <v>19.7</v>
      </c>
      <c r="G345" s="8">
        <v>19.7</v>
      </c>
      <c r="H345" s="8">
        <v>10</v>
      </c>
      <c r="I345" s="8">
        <v>19.7</v>
      </c>
      <c r="J345" s="8">
        <f t="shared" si="23"/>
        <v>69.1</v>
      </c>
      <c r="K345" s="6"/>
    </row>
    <row r="346" spans="2:11" ht="15.75">
      <c r="B346" s="34"/>
      <c r="C346" s="33"/>
      <c r="D346" s="11" t="s">
        <v>30</v>
      </c>
      <c r="E346" s="8"/>
      <c r="F346" s="8"/>
      <c r="G346" s="8"/>
      <c r="H346" s="8"/>
      <c r="I346" s="8"/>
      <c r="J346" s="8">
        <f t="shared" si="23"/>
        <v>0</v>
      </c>
      <c r="K346" s="6"/>
    </row>
    <row r="347" spans="2:11" ht="15.75">
      <c r="B347" s="34"/>
      <c r="C347" s="33"/>
      <c r="D347" s="11" t="s">
        <v>31</v>
      </c>
      <c r="E347" s="8"/>
      <c r="F347" s="8"/>
      <c r="G347" s="8"/>
      <c r="H347" s="8"/>
      <c r="I347" s="8"/>
      <c r="J347" s="8">
        <f t="shared" si="23"/>
        <v>0</v>
      </c>
      <c r="K347" s="6"/>
    </row>
    <row r="348" spans="2:11" ht="15.75">
      <c r="B348" s="34"/>
      <c r="C348" s="33"/>
      <c r="D348" s="11" t="s">
        <v>32</v>
      </c>
      <c r="E348" s="8"/>
      <c r="F348" s="8"/>
      <c r="G348" s="8"/>
      <c r="H348" s="8"/>
      <c r="I348" s="8"/>
      <c r="J348" s="8">
        <f t="shared" si="23"/>
        <v>0</v>
      </c>
      <c r="K348" s="6"/>
    </row>
    <row r="349" spans="2:11" ht="15.75">
      <c r="B349" s="34"/>
      <c r="C349" s="33"/>
      <c r="D349" s="12" t="s">
        <v>33</v>
      </c>
      <c r="E349" s="8"/>
      <c r="F349" s="8"/>
      <c r="G349" s="8"/>
      <c r="H349" s="8"/>
      <c r="I349" s="8"/>
      <c r="J349" s="8">
        <f t="shared" si="23"/>
        <v>0</v>
      </c>
      <c r="K349" s="6"/>
    </row>
    <row r="350" spans="2:11" ht="15.75">
      <c r="B350" s="42" t="s">
        <v>86</v>
      </c>
      <c r="C350" s="45" t="s">
        <v>85</v>
      </c>
      <c r="D350" s="11" t="s">
        <v>28</v>
      </c>
      <c r="E350" s="8">
        <f>E351+E352+E353+E354+E355</f>
        <v>0.8</v>
      </c>
      <c r="F350" s="8">
        <f>F351+F352+F353+F354+F355</f>
        <v>25</v>
      </c>
      <c r="G350" s="8">
        <f>G351+G352+G353+G354+G355</f>
        <v>25</v>
      </c>
      <c r="H350" s="8">
        <f>H351+H352+H353+H354+H355</f>
        <v>15</v>
      </c>
      <c r="I350" s="8">
        <f>I351+I352+I353+I354+I355</f>
        <v>25</v>
      </c>
      <c r="J350" s="8">
        <f t="shared" si="23"/>
        <v>90.8</v>
      </c>
      <c r="K350" s="6"/>
    </row>
    <row r="351" spans="2:11" ht="15.75">
      <c r="B351" s="43"/>
      <c r="C351" s="46"/>
      <c r="D351" s="11" t="s">
        <v>29</v>
      </c>
      <c r="E351" s="8">
        <v>0.8</v>
      </c>
      <c r="F351" s="8">
        <v>25</v>
      </c>
      <c r="G351" s="8">
        <v>25</v>
      </c>
      <c r="H351" s="8">
        <v>15</v>
      </c>
      <c r="I351" s="8">
        <v>25</v>
      </c>
      <c r="J351" s="8">
        <f t="shared" si="23"/>
        <v>90.8</v>
      </c>
      <c r="K351" s="6"/>
    </row>
    <row r="352" spans="2:11" ht="15.75">
      <c r="B352" s="43"/>
      <c r="C352" s="46"/>
      <c r="D352" s="11" t="s">
        <v>30</v>
      </c>
      <c r="E352" s="8"/>
      <c r="F352" s="8"/>
      <c r="G352" s="8"/>
      <c r="H352" s="8"/>
      <c r="I352" s="8"/>
      <c r="J352" s="8">
        <f t="shared" si="23"/>
        <v>0</v>
      </c>
      <c r="K352" s="6"/>
    </row>
    <row r="353" spans="2:11" ht="15.75">
      <c r="B353" s="43"/>
      <c r="C353" s="46"/>
      <c r="D353" s="11" t="s">
        <v>31</v>
      </c>
      <c r="E353" s="8"/>
      <c r="F353" s="8"/>
      <c r="G353" s="8"/>
      <c r="H353" s="8"/>
      <c r="I353" s="8"/>
      <c r="J353" s="8">
        <f t="shared" si="23"/>
        <v>0</v>
      </c>
      <c r="K353" s="6"/>
    </row>
    <row r="354" spans="2:11" ht="15.75">
      <c r="B354" s="43"/>
      <c r="C354" s="46"/>
      <c r="D354" s="11" t="s">
        <v>32</v>
      </c>
      <c r="E354" s="8"/>
      <c r="F354" s="8"/>
      <c r="G354" s="8"/>
      <c r="H354" s="8"/>
      <c r="I354" s="8"/>
      <c r="J354" s="8">
        <f t="shared" si="23"/>
        <v>0</v>
      </c>
      <c r="K354" s="6"/>
    </row>
    <row r="355" spans="2:11" ht="15.75">
      <c r="B355" s="44"/>
      <c r="C355" s="46"/>
      <c r="D355" s="12" t="s">
        <v>33</v>
      </c>
      <c r="E355" s="8"/>
      <c r="F355" s="8"/>
      <c r="G355" s="8"/>
      <c r="H355" s="8"/>
      <c r="I355" s="8"/>
      <c r="J355" s="8">
        <f t="shared" si="23"/>
        <v>0</v>
      </c>
      <c r="K355" s="6"/>
    </row>
    <row r="356" spans="2:11" ht="15.75">
      <c r="B356" s="34" t="s">
        <v>87</v>
      </c>
      <c r="C356" s="33" t="s">
        <v>53</v>
      </c>
      <c r="D356" s="11" t="s">
        <v>28</v>
      </c>
      <c r="E356" s="8">
        <f>E357+E358+E359+E360+E361</f>
        <v>392.5</v>
      </c>
      <c r="F356" s="8">
        <f>F357+F358+F359+F360+F361</f>
        <v>402.8</v>
      </c>
      <c r="G356" s="8">
        <f>G357+G358+G359+G360+G361</f>
        <v>402.8</v>
      </c>
      <c r="H356" s="8">
        <f>H357+H358+H359+H360+H361</f>
        <v>224.6</v>
      </c>
      <c r="I356" s="8">
        <f>I357+I358+I359+I360+I361</f>
        <v>402.8</v>
      </c>
      <c r="J356" s="8">
        <f t="shared" si="23"/>
        <v>1825.4999999999998</v>
      </c>
      <c r="K356" s="6"/>
    </row>
    <row r="357" spans="2:11" ht="15.75">
      <c r="B357" s="34"/>
      <c r="C357" s="33"/>
      <c r="D357" s="11" t="s">
        <v>29</v>
      </c>
      <c r="E357" s="8">
        <v>392.5</v>
      </c>
      <c r="F357" s="8">
        <v>402.8</v>
      </c>
      <c r="G357" s="8">
        <v>402.8</v>
      </c>
      <c r="H357" s="8">
        <v>224.6</v>
      </c>
      <c r="I357" s="8">
        <v>402.8</v>
      </c>
      <c r="J357" s="8">
        <f t="shared" si="23"/>
        <v>1825.4999999999998</v>
      </c>
      <c r="K357" s="6"/>
    </row>
    <row r="358" spans="2:11" ht="15.75">
      <c r="B358" s="34"/>
      <c r="C358" s="33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</row>
    <row r="359" spans="2:11" ht="15.75">
      <c r="B359" s="34"/>
      <c r="C359" s="33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34"/>
      <c r="C360" s="33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34"/>
      <c r="C361" s="33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35" t="s">
        <v>88</v>
      </c>
      <c r="C362" s="36" t="s">
        <v>22</v>
      </c>
      <c r="D362" s="11" t="s">
        <v>28</v>
      </c>
      <c r="E362" s="5">
        <f aca="true" t="shared" si="25" ref="E362:I373">E368</f>
        <v>7.5</v>
      </c>
      <c r="F362" s="5">
        <f t="shared" si="25"/>
        <v>50</v>
      </c>
      <c r="G362" s="5">
        <f t="shared" si="25"/>
        <v>7.2</v>
      </c>
      <c r="H362" s="5">
        <f t="shared" si="25"/>
        <v>0</v>
      </c>
      <c r="I362" s="5">
        <f t="shared" si="25"/>
        <v>3218.2</v>
      </c>
      <c r="J362" s="5">
        <f t="shared" si="23"/>
        <v>3282.8999999999996</v>
      </c>
      <c r="K362" s="6"/>
    </row>
    <row r="363" spans="2:11" ht="15.75">
      <c r="B363" s="35"/>
      <c r="C363" s="36"/>
      <c r="D363" s="11" t="s">
        <v>29</v>
      </c>
      <c r="E363" s="5">
        <f t="shared" si="25"/>
        <v>7.5</v>
      </c>
      <c r="F363" s="5">
        <f t="shared" si="25"/>
        <v>50</v>
      </c>
      <c r="G363" s="5">
        <f t="shared" si="25"/>
        <v>7.2</v>
      </c>
      <c r="H363" s="5">
        <f>H369</f>
        <v>0</v>
      </c>
      <c r="I363" s="5">
        <f>I369</f>
        <v>3218.2</v>
      </c>
      <c r="J363" s="5">
        <f>SUM(E363:I363)</f>
        <v>3282.8999999999996</v>
      </c>
      <c r="K363" s="6"/>
    </row>
    <row r="364" spans="2:11" ht="15.75">
      <c r="B364" s="35"/>
      <c r="C364" s="36"/>
      <c r="D364" s="11" t="s">
        <v>30</v>
      </c>
      <c r="E364" s="8">
        <f t="shared" si="25"/>
        <v>0</v>
      </c>
      <c r="F364" s="8">
        <f t="shared" si="25"/>
        <v>0</v>
      </c>
      <c r="G364" s="8">
        <f t="shared" si="25"/>
        <v>0</v>
      </c>
      <c r="H364" s="8">
        <f t="shared" si="25"/>
        <v>0</v>
      </c>
      <c r="I364" s="8">
        <f t="shared" si="25"/>
        <v>0</v>
      </c>
      <c r="J364" s="8">
        <f t="shared" si="23"/>
        <v>0</v>
      </c>
      <c r="K364" s="6"/>
    </row>
    <row r="365" spans="2:11" ht="15.75">
      <c r="B365" s="35"/>
      <c r="C365" s="36"/>
      <c r="D365" s="11" t="s">
        <v>31</v>
      </c>
      <c r="E365" s="8">
        <f t="shared" si="25"/>
        <v>0</v>
      </c>
      <c r="F365" s="8">
        <f t="shared" si="25"/>
        <v>0</v>
      </c>
      <c r="G365" s="8">
        <f t="shared" si="25"/>
        <v>0</v>
      </c>
      <c r="H365" s="8">
        <f t="shared" si="25"/>
        <v>0</v>
      </c>
      <c r="I365" s="8">
        <f t="shared" si="25"/>
        <v>0</v>
      </c>
      <c r="J365" s="8">
        <f t="shared" si="23"/>
        <v>0</v>
      </c>
      <c r="K365" s="6"/>
    </row>
    <row r="366" spans="2:11" ht="15.75">
      <c r="B366" s="35"/>
      <c r="C366" s="36"/>
      <c r="D366" s="11" t="s">
        <v>32</v>
      </c>
      <c r="E366" s="8">
        <f t="shared" si="25"/>
        <v>0</v>
      </c>
      <c r="F366" s="8">
        <f t="shared" si="25"/>
        <v>0</v>
      </c>
      <c r="G366" s="8">
        <f t="shared" si="25"/>
        <v>0</v>
      </c>
      <c r="H366" s="8">
        <f t="shared" si="25"/>
        <v>0</v>
      </c>
      <c r="I366" s="8">
        <f t="shared" si="25"/>
        <v>0</v>
      </c>
      <c r="J366" s="8">
        <f t="shared" si="23"/>
        <v>0</v>
      </c>
      <c r="K366" s="6"/>
    </row>
    <row r="367" spans="2:11" ht="15.75">
      <c r="B367" s="35"/>
      <c r="C367" s="36"/>
      <c r="D367" s="12" t="s">
        <v>33</v>
      </c>
      <c r="E367" s="8">
        <f t="shared" si="25"/>
        <v>0</v>
      </c>
      <c r="F367" s="8">
        <f t="shared" si="25"/>
        <v>0</v>
      </c>
      <c r="G367" s="8">
        <f t="shared" si="25"/>
        <v>0</v>
      </c>
      <c r="H367" s="8">
        <f t="shared" si="25"/>
        <v>0</v>
      </c>
      <c r="I367" s="8">
        <f t="shared" si="25"/>
        <v>0</v>
      </c>
      <c r="J367" s="8">
        <f t="shared" si="23"/>
        <v>0</v>
      </c>
      <c r="K367" s="6"/>
    </row>
    <row r="368" spans="2:11" ht="15.75">
      <c r="B368" s="35"/>
      <c r="C368" s="27" t="s">
        <v>7</v>
      </c>
      <c r="D368" s="11" t="s">
        <v>28</v>
      </c>
      <c r="E368" s="8">
        <f t="shared" si="25"/>
        <v>7.5</v>
      </c>
      <c r="F368" s="8">
        <f t="shared" si="25"/>
        <v>50</v>
      </c>
      <c r="G368" s="8">
        <f t="shared" si="25"/>
        <v>7.2</v>
      </c>
      <c r="H368" s="8">
        <f t="shared" si="25"/>
        <v>0</v>
      </c>
      <c r="I368" s="8">
        <f t="shared" si="25"/>
        <v>3218.2</v>
      </c>
      <c r="J368" s="8">
        <f t="shared" si="23"/>
        <v>3282.8999999999996</v>
      </c>
      <c r="K368" s="6"/>
    </row>
    <row r="369" spans="2:11" ht="15.75">
      <c r="B369" s="35"/>
      <c r="C369" s="28"/>
      <c r="D369" s="11" t="s">
        <v>29</v>
      </c>
      <c r="E369" s="8">
        <f t="shared" si="25"/>
        <v>7.5</v>
      </c>
      <c r="F369" s="8">
        <f t="shared" si="25"/>
        <v>50</v>
      </c>
      <c r="G369" s="8">
        <f t="shared" si="25"/>
        <v>7.2</v>
      </c>
      <c r="H369" s="8">
        <f t="shared" si="25"/>
        <v>0</v>
      </c>
      <c r="I369" s="8">
        <f t="shared" si="25"/>
        <v>3218.2</v>
      </c>
      <c r="J369" s="8">
        <f t="shared" si="23"/>
        <v>3282.8999999999996</v>
      </c>
      <c r="K369" s="6"/>
    </row>
    <row r="370" spans="2:11" ht="15.75">
      <c r="B370" s="35"/>
      <c r="C370" s="28"/>
      <c r="D370" s="11" t="s">
        <v>30</v>
      </c>
      <c r="E370" s="8">
        <f t="shared" si="25"/>
        <v>0</v>
      </c>
      <c r="F370" s="8">
        <f t="shared" si="25"/>
        <v>0</v>
      </c>
      <c r="G370" s="8">
        <f t="shared" si="25"/>
        <v>0</v>
      </c>
      <c r="H370" s="8">
        <f t="shared" si="25"/>
        <v>0</v>
      </c>
      <c r="I370" s="8">
        <f t="shared" si="25"/>
        <v>0</v>
      </c>
      <c r="J370" s="8">
        <f t="shared" si="23"/>
        <v>0</v>
      </c>
      <c r="K370" s="6"/>
    </row>
    <row r="371" spans="2:11" ht="15.75">
      <c r="B371" s="35"/>
      <c r="C371" s="28"/>
      <c r="D371" s="11" t="s">
        <v>31</v>
      </c>
      <c r="E371" s="8">
        <f t="shared" si="25"/>
        <v>0</v>
      </c>
      <c r="F371" s="8">
        <f t="shared" si="25"/>
        <v>0</v>
      </c>
      <c r="G371" s="8">
        <f t="shared" si="25"/>
        <v>0</v>
      </c>
      <c r="H371" s="8">
        <f t="shared" si="25"/>
        <v>0</v>
      </c>
      <c r="I371" s="8">
        <f t="shared" si="25"/>
        <v>0</v>
      </c>
      <c r="J371" s="8">
        <f t="shared" si="23"/>
        <v>0</v>
      </c>
      <c r="K371" s="6"/>
    </row>
    <row r="372" spans="2:11" ht="15.75">
      <c r="B372" s="35"/>
      <c r="C372" s="28"/>
      <c r="D372" s="11" t="s">
        <v>32</v>
      </c>
      <c r="E372" s="8">
        <f t="shared" si="25"/>
        <v>0</v>
      </c>
      <c r="F372" s="8">
        <f t="shared" si="25"/>
        <v>0</v>
      </c>
      <c r="G372" s="8">
        <f t="shared" si="25"/>
        <v>0</v>
      </c>
      <c r="H372" s="8">
        <f t="shared" si="25"/>
        <v>0</v>
      </c>
      <c r="I372" s="8">
        <f t="shared" si="25"/>
        <v>0</v>
      </c>
      <c r="J372" s="8">
        <f t="shared" si="23"/>
        <v>0</v>
      </c>
      <c r="K372" s="6"/>
    </row>
    <row r="373" spans="2:11" ht="15.75">
      <c r="B373" s="35"/>
      <c r="C373" s="29"/>
      <c r="D373" s="12" t="s">
        <v>33</v>
      </c>
      <c r="E373" s="8">
        <f t="shared" si="25"/>
        <v>0</v>
      </c>
      <c r="F373" s="8">
        <f t="shared" si="25"/>
        <v>0</v>
      </c>
      <c r="G373" s="8">
        <f t="shared" si="25"/>
        <v>0</v>
      </c>
      <c r="H373" s="8">
        <f t="shared" si="25"/>
        <v>0</v>
      </c>
      <c r="I373" s="8">
        <f t="shared" si="25"/>
        <v>0</v>
      </c>
      <c r="J373" s="8">
        <f t="shared" si="23"/>
        <v>0</v>
      </c>
      <c r="K373" s="6"/>
    </row>
    <row r="374" spans="2:11" ht="15.75">
      <c r="B374" s="37" t="s">
        <v>89</v>
      </c>
      <c r="C374" s="27" t="s">
        <v>7</v>
      </c>
      <c r="D374" s="11" t="s">
        <v>28</v>
      </c>
      <c r="E374" s="8">
        <f>E375+E376+E377+E378+E379</f>
        <v>7.5</v>
      </c>
      <c r="F374" s="8">
        <f>F375+F376+F377+F378+F379</f>
        <v>50</v>
      </c>
      <c r="G374" s="8">
        <f>G375+G376+G377+G378+G379</f>
        <v>7.2</v>
      </c>
      <c r="H374" s="8">
        <f>H375+H376+H377+H378+H379</f>
        <v>0</v>
      </c>
      <c r="I374" s="8">
        <f>I375+I376+I377+I378+I379</f>
        <v>3218.2</v>
      </c>
      <c r="J374" s="8">
        <f t="shared" si="23"/>
        <v>3282.8999999999996</v>
      </c>
      <c r="K374" s="6"/>
    </row>
    <row r="375" spans="2:11" ht="15.75">
      <c r="B375" s="38"/>
      <c r="C375" s="28"/>
      <c r="D375" s="11" t="s">
        <v>29</v>
      </c>
      <c r="E375" s="8">
        <v>7.5</v>
      </c>
      <c r="F375" s="8">
        <v>50</v>
      </c>
      <c r="G375" s="8">
        <v>7.2</v>
      </c>
      <c r="H375" s="8">
        <v>0</v>
      </c>
      <c r="I375" s="8">
        <v>3218.2</v>
      </c>
      <c r="J375" s="8">
        <f t="shared" si="23"/>
        <v>3282.8999999999996</v>
      </c>
      <c r="K375" s="6"/>
    </row>
    <row r="376" spans="2:11" ht="15.75">
      <c r="B376" s="38"/>
      <c r="C376" s="28"/>
      <c r="D376" s="11" t="s">
        <v>30</v>
      </c>
      <c r="E376" s="8"/>
      <c r="F376" s="8"/>
      <c r="G376" s="8"/>
      <c r="H376" s="8"/>
      <c r="I376" s="8"/>
      <c r="J376" s="8">
        <f t="shared" si="23"/>
        <v>0</v>
      </c>
      <c r="K376" s="6"/>
    </row>
    <row r="377" spans="2:10" ht="15.75">
      <c r="B377" s="38"/>
      <c r="C377" s="28"/>
      <c r="D377" s="11" t="s">
        <v>31</v>
      </c>
      <c r="E377" s="20"/>
      <c r="F377" s="20"/>
      <c r="G377" s="20"/>
      <c r="H377" s="20"/>
      <c r="I377" s="20"/>
      <c r="J377" s="8">
        <f t="shared" si="23"/>
        <v>0</v>
      </c>
    </row>
    <row r="378" spans="2:10" ht="15.75">
      <c r="B378" s="38"/>
      <c r="C378" s="28"/>
      <c r="D378" s="11" t="s">
        <v>32</v>
      </c>
      <c r="E378" s="20"/>
      <c r="F378" s="20"/>
      <c r="G378" s="20"/>
      <c r="H378" s="20"/>
      <c r="I378" s="20"/>
      <c r="J378" s="8">
        <f t="shared" si="23"/>
        <v>0</v>
      </c>
    </row>
    <row r="379" spans="2:10" ht="15.75">
      <c r="B379" s="39"/>
      <c r="C379" s="29"/>
      <c r="D379" s="12" t="s">
        <v>33</v>
      </c>
      <c r="E379" s="21"/>
      <c r="F379" s="21"/>
      <c r="G379" s="21"/>
      <c r="H379" s="21"/>
      <c r="I379" s="21"/>
      <c r="J379" s="8">
        <f t="shared" si="23"/>
        <v>0</v>
      </c>
    </row>
  </sheetData>
  <sheetProtection/>
  <mergeCells count="138">
    <mergeCell ref="A5:J5"/>
    <mergeCell ref="A6:J6"/>
    <mergeCell ref="A7:J7"/>
    <mergeCell ref="A8:J8"/>
    <mergeCell ref="A11:J11"/>
    <mergeCell ref="B1:J1"/>
    <mergeCell ref="B2:J2"/>
    <mergeCell ref="B3:J3"/>
    <mergeCell ref="B4:J4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80:B85"/>
    <mergeCell ref="C80:C85"/>
    <mergeCell ref="B86:B91"/>
    <mergeCell ref="C86:C91"/>
    <mergeCell ref="B92:B97"/>
    <mergeCell ref="C92:C97"/>
    <mergeCell ref="B98:B103"/>
    <mergeCell ref="C98:C103"/>
    <mergeCell ref="B104:B109"/>
    <mergeCell ref="C104:C109"/>
    <mergeCell ref="B110:B115"/>
    <mergeCell ref="C110:C115"/>
    <mergeCell ref="C140:C145"/>
    <mergeCell ref="B146:B151"/>
    <mergeCell ref="C146:C151"/>
    <mergeCell ref="B116:B121"/>
    <mergeCell ref="C116:C121"/>
    <mergeCell ref="B122:B127"/>
    <mergeCell ref="C122:C127"/>
    <mergeCell ref="B128:B133"/>
    <mergeCell ref="C128:C133"/>
    <mergeCell ref="B164:B175"/>
    <mergeCell ref="C164:C169"/>
    <mergeCell ref="C170:C175"/>
    <mergeCell ref="B134:B139"/>
    <mergeCell ref="C134:C139"/>
    <mergeCell ref="B152:B157"/>
    <mergeCell ref="C152:C157"/>
    <mergeCell ref="B158:B163"/>
    <mergeCell ref="C158:C163"/>
    <mergeCell ref="B140:B145"/>
    <mergeCell ref="B176:B181"/>
    <mergeCell ref="C176:C181"/>
    <mergeCell ref="B182:B187"/>
    <mergeCell ref="C182:C187"/>
    <mergeCell ref="B188:B193"/>
    <mergeCell ref="C188:C193"/>
    <mergeCell ref="B194:B199"/>
    <mergeCell ref="C194:C199"/>
    <mergeCell ref="B200:B205"/>
    <mergeCell ref="C200:C205"/>
    <mergeCell ref="B206:B211"/>
    <mergeCell ref="C206:C211"/>
    <mergeCell ref="B212:B217"/>
    <mergeCell ref="C212:C217"/>
    <mergeCell ref="B218:B223"/>
    <mergeCell ref="C218:C223"/>
    <mergeCell ref="B224:B229"/>
    <mergeCell ref="C224:C229"/>
    <mergeCell ref="B230:B235"/>
    <mergeCell ref="C230:C235"/>
    <mergeCell ref="B236:B241"/>
    <mergeCell ref="C236:C241"/>
    <mergeCell ref="B242:B247"/>
    <mergeCell ref="C242:C247"/>
    <mergeCell ref="B248:B253"/>
    <mergeCell ref="C248:C253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B278:B283"/>
    <mergeCell ref="C278:C283"/>
    <mergeCell ref="B284:B289"/>
    <mergeCell ref="C284:C289"/>
    <mergeCell ref="B290:B295"/>
    <mergeCell ref="C290:C295"/>
    <mergeCell ref="B296:B301"/>
    <mergeCell ref="C296:C301"/>
    <mergeCell ref="B302:B307"/>
    <mergeCell ref="C302:C307"/>
    <mergeCell ref="B308:B313"/>
    <mergeCell ref="C308:C313"/>
    <mergeCell ref="B314:B319"/>
    <mergeCell ref="C314:C319"/>
    <mergeCell ref="B320:B325"/>
    <mergeCell ref="C320:C325"/>
    <mergeCell ref="B326:B337"/>
    <mergeCell ref="C326:C331"/>
    <mergeCell ref="L326:L330"/>
    <mergeCell ref="M326:M330"/>
    <mergeCell ref="L331:L335"/>
    <mergeCell ref="M331:M335"/>
    <mergeCell ref="C332:C337"/>
    <mergeCell ref="L336:L340"/>
    <mergeCell ref="M336:M340"/>
    <mergeCell ref="B338:B343"/>
    <mergeCell ref="C338:C343"/>
    <mergeCell ref="B344:B349"/>
    <mergeCell ref="C344:C349"/>
    <mergeCell ref="B350:B355"/>
    <mergeCell ref="C350:C355"/>
    <mergeCell ref="B356:B361"/>
    <mergeCell ref="C356:C361"/>
    <mergeCell ref="B362:B373"/>
    <mergeCell ref="C362:C367"/>
    <mergeCell ref="C368:C373"/>
    <mergeCell ref="B374:B379"/>
    <mergeCell ref="C374:C379"/>
  </mergeCells>
  <printOptions/>
  <pageMargins left="0.7" right="0.7" top="0.75" bottom="0.75" header="0.3" footer="0.3"/>
  <pageSetup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2021-04-28T06:03:56Z</cp:lastPrinted>
  <dcterms:created xsi:type="dcterms:W3CDTF">2017-06-29T06:45:27Z</dcterms:created>
  <dcterms:modified xsi:type="dcterms:W3CDTF">2021-04-28T06:04:51Z</dcterms:modified>
  <cp:category/>
  <cp:version/>
  <cp:contentType/>
  <cp:contentStatus/>
</cp:coreProperties>
</file>